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D7BA9EF3-BA32-4A85-B8C3-B48E50C70FD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1" l="1"/>
  <c r="M3" i="1"/>
  <c r="M5" i="1"/>
  <c r="M6" i="1"/>
  <c r="M7" i="1"/>
  <c r="M10" i="1"/>
  <c r="M12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2" i="1"/>
  <c r="M34" i="1"/>
  <c r="M37" i="1"/>
  <c r="M38" i="1"/>
  <c r="M39" i="1"/>
  <c r="M40" i="1"/>
  <c r="M41" i="1"/>
  <c r="M42" i="1"/>
  <c r="M44" i="1"/>
  <c r="M45" i="1"/>
  <c r="M47" i="1"/>
  <c r="M48" i="1"/>
  <c r="M50" i="1"/>
  <c r="M51" i="1"/>
  <c r="M52" i="1"/>
  <c r="M53" i="1"/>
  <c r="M54" i="1"/>
  <c r="M55" i="1"/>
  <c r="M56" i="1"/>
  <c r="M57" i="1"/>
  <c r="M58" i="1"/>
  <c r="M59" i="1"/>
  <c r="M61" i="1"/>
  <c r="M62" i="1"/>
  <c r="M64" i="1"/>
  <c r="M65" i="1"/>
  <c r="M67" i="1"/>
  <c r="M68" i="1"/>
  <c r="M69" i="1"/>
  <c r="M70" i="1"/>
  <c r="M72" i="1"/>
  <c r="M74" i="1"/>
  <c r="N17" i="1"/>
  <c r="H2" i="1"/>
  <c r="G2" i="1"/>
  <c r="N2" i="1"/>
  <c r="H3" i="1"/>
  <c r="G3" i="1"/>
  <c r="N3" i="1"/>
  <c r="H8" i="1"/>
  <c r="G8" i="1"/>
  <c r="N8" i="1"/>
  <c r="O8" i="1"/>
  <c r="H9" i="1"/>
  <c r="G9" i="1"/>
  <c r="N9" i="1"/>
  <c r="O9" i="1"/>
  <c r="H11" i="1"/>
  <c r="G11" i="1"/>
  <c r="N11" i="1"/>
  <c r="O11" i="1"/>
  <c r="P2" i="1" l="1"/>
  <c r="P11" i="1"/>
  <c r="P3" i="1"/>
  <c r="I3" i="1"/>
  <c r="P8" i="1"/>
  <c r="P9" i="1"/>
  <c r="I9" i="1"/>
  <c r="I8" i="1"/>
  <c r="I11" i="1"/>
  <c r="N4" i="1"/>
  <c r="N5" i="1"/>
  <c r="N6" i="1"/>
  <c r="N7" i="1"/>
  <c r="N10" i="1"/>
  <c r="N12" i="1"/>
  <c r="N13" i="1"/>
  <c r="N14" i="1"/>
  <c r="N15" i="1"/>
  <c r="N1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O13" i="1" l="1"/>
  <c r="P13" i="1" s="1"/>
  <c r="O17" i="1"/>
  <c r="P17" i="1" s="1"/>
  <c r="O27" i="1"/>
  <c r="P27" i="1" s="1"/>
  <c r="O31" i="1"/>
  <c r="P31" i="1" s="1"/>
  <c r="O33" i="1"/>
  <c r="P33" i="1" s="1"/>
  <c r="O35" i="1"/>
  <c r="P35" i="1" s="1"/>
  <c r="O36" i="1"/>
  <c r="P36" i="1" s="1"/>
  <c r="O43" i="1"/>
  <c r="P43" i="1" s="1"/>
  <c r="O60" i="1"/>
  <c r="P60" i="1" s="1"/>
  <c r="O71" i="1"/>
  <c r="P71" i="1" s="1"/>
  <c r="O73" i="1"/>
  <c r="P73" i="1" s="1"/>
  <c r="H71" i="1" l="1"/>
  <c r="H24" i="1"/>
  <c r="H32" i="1"/>
  <c r="H37" i="1"/>
  <c r="H39" i="1"/>
  <c r="H50" i="1"/>
  <c r="H51" i="1"/>
  <c r="G4" i="1"/>
  <c r="G5" i="1"/>
  <c r="P5" i="1" s="1"/>
  <c r="G6" i="1"/>
  <c r="O6" i="1" s="1"/>
  <c r="P6" i="1" s="1"/>
  <c r="G7" i="1"/>
  <c r="O7" i="1" s="1"/>
  <c r="P7" i="1" s="1"/>
  <c r="G10" i="1"/>
  <c r="O10" i="1" s="1"/>
  <c r="P10" i="1" s="1"/>
  <c r="G12" i="1"/>
  <c r="O12" i="1" s="1"/>
  <c r="P12" i="1" s="1"/>
  <c r="G13" i="1"/>
  <c r="G14" i="1"/>
  <c r="O14" i="1" s="1"/>
  <c r="P14" i="1" s="1"/>
  <c r="G15" i="1"/>
  <c r="O15" i="1" s="1"/>
  <c r="P15" i="1" s="1"/>
  <c r="G16" i="1"/>
  <c r="O16" i="1" s="1"/>
  <c r="P16" i="1" s="1"/>
  <c r="G17" i="1"/>
  <c r="G18" i="1"/>
  <c r="O18" i="1" s="1"/>
  <c r="P18" i="1" s="1"/>
  <c r="G19" i="1"/>
  <c r="P19" i="1" s="1"/>
  <c r="G20" i="1"/>
  <c r="P20" i="1" s="1"/>
  <c r="G21" i="1"/>
  <c r="O21" i="1" s="1"/>
  <c r="P21" i="1" s="1"/>
  <c r="G22" i="1"/>
  <c r="O22" i="1" s="1"/>
  <c r="P22" i="1" s="1"/>
  <c r="G23" i="1"/>
  <c r="O23" i="1" s="1"/>
  <c r="P23" i="1" s="1"/>
  <c r="G24" i="1"/>
  <c r="O24" i="1" s="1"/>
  <c r="P24" i="1" s="1"/>
  <c r="G25" i="1"/>
  <c r="O25" i="1" s="1"/>
  <c r="P25" i="1" s="1"/>
  <c r="G26" i="1"/>
  <c r="O26" i="1" s="1"/>
  <c r="P26" i="1" s="1"/>
  <c r="G27" i="1"/>
  <c r="G28" i="1"/>
  <c r="P28" i="1" s="1"/>
  <c r="G29" i="1"/>
  <c r="O29" i="1" s="1"/>
  <c r="P29" i="1" s="1"/>
  <c r="G30" i="1"/>
  <c r="P30" i="1" s="1"/>
  <c r="G31" i="1"/>
  <c r="G32" i="1"/>
  <c r="O32" i="1" s="1"/>
  <c r="P32" i="1" s="1"/>
  <c r="G33" i="1"/>
  <c r="G34" i="1"/>
  <c r="O34" i="1" s="1"/>
  <c r="P34" i="1" s="1"/>
  <c r="G35" i="1"/>
  <c r="G36" i="1"/>
  <c r="G37" i="1"/>
  <c r="O37" i="1" s="1"/>
  <c r="P37" i="1" s="1"/>
  <c r="G38" i="1"/>
  <c r="O38" i="1" s="1"/>
  <c r="P38" i="1" s="1"/>
  <c r="G39" i="1"/>
  <c r="O39" i="1" s="1"/>
  <c r="P39" i="1" s="1"/>
  <c r="G40" i="1"/>
  <c r="P40" i="1" s="1"/>
  <c r="G41" i="1"/>
  <c r="O41" i="1" s="1"/>
  <c r="P41" i="1" s="1"/>
  <c r="G42" i="1"/>
  <c r="O42" i="1" s="1"/>
  <c r="P42" i="1" s="1"/>
  <c r="G43" i="1"/>
  <c r="G44" i="1"/>
  <c r="O44" i="1" s="1"/>
  <c r="P44" i="1" s="1"/>
  <c r="G45" i="1"/>
  <c r="O45" i="1" s="1"/>
  <c r="P45" i="1" s="1"/>
  <c r="G46" i="1"/>
  <c r="G47" i="1"/>
  <c r="O47" i="1" s="1"/>
  <c r="P47" i="1" s="1"/>
  <c r="G48" i="1"/>
  <c r="O48" i="1" s="1"/>
  <c r="P48" i="1" s="1"/>
  <c r="G49" i="1"/>
  <c r="G50" i="1"/>
  <c r="O50" i="1" s="1"/>
  <c r="P50" i="1" s="1"/>
  <c r="G51" i="1"/>
  <c r="P51" i="1" s="1"/>
  <c r="G52" i="1"/>
  <c r="O52" i="1" s="1"/>
  <c r="P52" i="1" s="1"/>
  <c r="G53" i="1"/>
  <c r="O53" i="1" s="1"/>
  <c r="P53" i="1" s="1"/>
  <c r="G54" i="1"/>
  <c r="P54" i="1" s="1"/>
  <c r="G55" i="1"/>
  <c r="O55" i="1" s="1"/>
  <c r="P55" i="1" s="1"/>
  <c r="G56" i="1"/>
  <c r="O56" i="1" s="1"/>
  <c r="P56" i="1" s="1"/>
  <c r="G57" i="1"/>
  <c r="O57" i="1" s="1"/>
  <c r="P57" i="1" s="1"/>
  <c r="G58" i="1"/>
  <c r="P58" i="1" s="1"/>
  <c r="G59" i="1"/>
  <c r="O59" i="1" s="1"/>
  <c r="P59" i="1" s="1"/>
  <c r="G60" i="1"/>
  <c r="G61" i="1"/>
  <c r="P61" i="1" s="1"/>
  <c r="G62" i="1"/>
  <c r="O62" i="1" s="1"/>
  <c r="P62" i="1" s="1"/>
  <c r="G63" i="1"/>
  <c r="G64" i="1"/>
  <c r="P64" i="1" s="1"/>
  <c r="G65" i="1"/>
  <c r="O65" i="1" s="1"/>
  <c r="P65" i="1" s="1"/>
  <c r="G66" i="1"/>
  <c r="G67" i="1"/>
  <c r="P67" i="1" s="1"/>
  <c r="G68" i="1"/>
  <c r="P68" i="1" s="1"/>
  <c r="G69" i="1"/>
  <c r="O69" i="1" s="1"/>
  <c r="P69" i="1" s="1"/>
  <c r="G70" i="1"/>
  <c r="O70" i="1" s="1"/>
  <c r="P70" i="1" s="1"/>
  <c r="G71" i="1"/>
  <c r="G72" i="1"/>
  <c r="P72" i="1" s="1"/>
  <c r="G73" i="1"/>
  <c r="G74" i="1"/>
  <c r="O74" i="1" s="1"/>
  <c r="P74" i="1" s="1"/>
  <c r="I51" i="1" l="1"/>
  <c r="I24" i="1"/>
  <c r="I39" i="1"/>
  <c r="I32" i="1"/>
  <c r="I50" i="1"/>
  <c r="I37" i="1"/>
  <c r="H10" i="1"/>
  <c r="I10" i="1" s="1"/>
  <c r="H13" i="1"/>
  <c r="I13" i="1" s="1"/>
  <c r="H16" i="1"/>
  <c r="I16" i="1" s="1"/>
  <c r="H17" i="1"/>
  <c r="I17" i="1" s="1"/>
  <c r="H18" i="1"/>
  <c r="I18" i="1" s="1"/>
  <c r="H23" i="1"/>
  <c r="I23" i="1" s="1"/>
  <c r="H27" i="1"/>
  <c r="I27" i="1" s="1"/>
  <c r="H28" i="1"/>
  <c r="I28" i="1" s="1"/>
  <c r="H31" i="1"/>
  <c r="I31" i="1" s="1"/>
  <c r="H35" i="1"/>
  <c r="I35" i="1" s="1"/>
  <c r="H41" i="1"/>
  <c r="I41" i="1" s="1"/>
  <c r="H44" i="1"/>
  <c r="I44" i="1" s="1"/>
  <c r="H45" i="1"/>
  <c r="I45" i="1" s="1"/>
  <c r="H46" i="1"/>
  <c r="H47" i="1"/>
  <c r="I47" i="1" s="1"/>
  <c r="H48" i="1"/>
  <c r="I48" i="1" s="1"/>
  <c r="H49" i="1"/>
  <c r="H52" i="1"/>
  <c r="I52" i="1" s="1"/>
  <c r="H54" i="1"/>
  <c r="I54" i="1" s="1"/>
  <c r="H55" i="1"/>
  <c r="I55" i="1" s="1"/>
  <c r="H60" i="1"/>
  <c r="I60" i="1" s="1"/>
  <c r="H65" i="1"/>
  <c r="I65" i="1" s="1"/>
  <c r="H66" i="1"/>
  <c r="H72" i="1"/>
  <c r="I72" i="1" s="1"/>
  <c r="H73" i="1"/>
  <c r="I73" i="1" s="1"/>
  <c r="H74" i="1"/>
  <c r="I74" i="1" s="1"/>
  <c r="H70" i="1" l="1"/>
  <c r="I70" i="1" s="1"/>
  <c r="H20" i="1"/>
  <c r="I20" i="1" s="1"/>
  <c r="H63" i="1"/>
  <c r="H14" i="1"/>
  <c r="I14" i="1" s="1"/>
  <c r="H43" i="1"/>
  <c r="I43" i="1" s="1"/>
  <c r="H64" i="1"/>
  <c r="I64" i="1" s="1"/>
  <c r="H59" i="1"/>
  <c r="I59" i="1" s="1"/>
  <c r="H69" i="1"/>
  <c r="I69" i="1" s="1"/>
  <c r="H42" i="1"/>
  <c r="I42" i="1" s="1"/>
  <c r="H38" i="1"/>
  <c r="I38" i="1" s="1"/>
  <c r="H33" i="1"/>
  <c r="I33" i="1" s="1"/>
  <c r="H29" i="1"/>
  <c r="I29" i="1" s="1"/>
  <c r="H7" i="1"/>
  <c r="I7" i="1" s="1"/>
  <c r="H12" i="1"/>
  <c r="I12" i="1" s="1"/>
  <c r="H30" i="1"/>
  <c r="I30" i="1" s="1"/>
  <c r="H4" i="1"/>
  <c r="H34" i="1"/>
  <c r="I34" i="1" s="1"/>
  <c r="H25" i="1"/>
  <c r="I25" i="1" s="1"/>
  <c r="H19" i="1"/>
  <c r="I19" i="1" s="1"/>
  <c r="H57" i="1"/>
  <c r="I57" i="1" s="1"/>
  <c r="H61" i="1"/>
  <c r="I61" i="1" s="1"/>
  <c r="H40" i="1"/>
  <c r="I40" i="1" s="1"/>
  <c r="H22" i="1"/>
  <c r="I22" i="1" s="1"/>
  <c r="H58" i="1"/>
  <c r="I58" i="1" s="1"/>
  <c r="H15" i="1"/>
  <c r="I15" i="1" s="1"/>
  <c r="H6" i="1"/>
  <c r="I6" i="1" s="1"/>
  <c r="H5" i="1"/>
  <c r="I5" i="1" s="1"/>
  <c r="H68" i="1"/>
  <c r="I68" i="1" s="1"/>
  <c r="H67" i="1"/>
  <c r="I67" i="1" s="1"/>
  <c r="H53" i="1"/>
  <c r="I53" i="1" s="1"/>
  <c r="H36" i="1"/>
  <c r="I36" i="1" s="1"/>
  <c r="H26" i="1"/>
  <c r="I26" i="1" s="1"/>
  <c r="H21" i="1"/>
  <c r="I21" i="1" s="1"/>
  <c r="H56" i="1"/>
  <c r="I56" i="1" s="1"/>
  <c r="H62" i="1"/>
  <c r="I62" i="1" s="1"/>
</calcChain>
</file>

<file path=xl/sharedStrings.xml><?xml version="1.0" encoding="utf-8"?>
<sst xmlns="http://schemas.openxmlformats.org/spreadsheetml/2006/main" count="368" uniqueCount="17">
  <si>
    <t>code</t>
  </si>
  <si>
    <t>P1</t>
  </si>
  <si>
    <t>T1</t>
  </si>
  <si>
    <t>P2</t>
  </si>
  <si>
    <t>T2</t>
  </si>
  <si>
    <t>P3</t>
  </si>
  <si>
    <t>INFOGR</t>
  </si>
  <si>
    <t>P</t>
  </si>
  <si>
    <t>T</t>
  </si>
  <si>
    <t>action</t>
  </si>
  <si>
    <t>retake P</t>
  </si>
  <si>
    <t>retake T</t>
  </si>
  <si>
    <t>retake T or P</t>
  </si>
  <si>
    <t>T3 pts</t>
  </si>
  <si>
    <t>T new</t>
  </si>
  <si>
    <t>PASS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</si>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</sst>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0.0"/>
    <numFmt numFmtId="166" formatCode="0.0_);\(0.0\)"/>
    <numFmt numFmtId="167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167" fontId="0" fillId="0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4" fillId="3" borderId="0" xfId="2" applyNumberFormat="1" applyAlignment="1">
      <alignment horizontal="center"/>
    </xf>
    <xf numFmtId="2" fontId="4" fillId="3" borderId="0" xfId="2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4" fillId="0" borderId="0" xfId="2" applyNumberFormat="1" applyFill="1" applyAlignment="1">
      <alignment horizontal="center"/>
    </xf>
  </cellXfs>
  <cellStyles count="3">
    <cellStyle name="Bad" xfId="2" builtinId="27"/>
    <cellStyle name="Normal" xfId="0" builtinId="0"/>
    <cellStyle name="Normal 2" xfId="1" xr:uid="{B1F253E0-E94F-48AE-B490-1D50139622ED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S80"/>
  <sheetViews>
    <sheetView tabSelected="1" workbookViewId="0">
      <pane ySplit="1" topLeftCell="A2" activePane="bottomLeft" state="frozen"/>
      <selection pane="bottomLeft" activeCell="W73" sqref="W73"/>
    </sheetView>
  </sheetViews>
  <sheetFormatPr defaultRowHeight="15" x14ac:dyDescent="0.25"/>
  <cols>
    <col min="1" max="1" width="8.5703125" style="1" customWidth="1"/>
    <col min="2" max="3" width="9.140625" style="1"/>
    <col min="4" max="4" width="7.42578125" style="1" customWidth="1"/>
    <col min="5" max="5" width="6.7109375" style="7" customWidth="1"/>
    <col min="6" max="8" width="7" style="1" customWidth="1"/>
    <col min="9" max="9" width="9.140625" style="15"/>
    <col min="10" max="10" width="12.5703125" style="18" customWidth="1"/>
    <col min="11" max="11" width="2" customWidth="1"/>
    <col min="12" max="12" width="8.140625" style="1" customWidth="1"/>
    <col min="13" max="13" width="8.140625" style="7" customWidth="1"/>
    <col min="14" max="14" width="8.28515625" customWidth="1"/>
  </cols>
  <sheetData>
    <row r="1" spans="1:669" s="3" customFormat="1" x14ac:dyDescent="0.25">
      <c r="A1" s="5" t="s">
        <v>0</v>
      </c>
      <c r="B1" s="5" t="s">
        <v>1</v>
      </c>
      <c r="C1" s="5" t="s">
        <v>3</v>
      </c>
      <c r="D1" s="5" t="s">
        <v>5</v>
      </c>
      <c r="E1" s="6" t="s">
        <v>2</v>
      </c>
      <c r="F1" s="5" t="s">
        <v>4</v>
      </c>
      <c r="G1" s="16" t="s">
        <v>7</v>
      </c>
      <c r="H1" s="5" t="s">
        <v>8</v>
      </c>
      <c r="I1" s="13" t="s">
        <v>6</v>
      </c>
      <c r="J1" s="20" t="s">
        <v>9</v>
      </c>
      <c r="L1" s="20" t="s">
        <v>13</v>
      </c>
      <c r="M1" s="32" t="s">
        <v>16</v>
      </c>
      <c r="N1" s="20" t="s">
        <v>14</v>
      </c>
      <c r="O1" s="20" t="s">
        <v>6</v>
      </c>
    </row>
    <row r="2" spans="1:669" x14ac:dyDescent="0.25">
      <c r="A2" s="2">
        <v>1008</v>
      </c>
      <c r="B2" s="8">
        <v>8</v>
      </c>
      <c r="C2" s="7">
        <v>9.25</v>
      </c>
      <c r="D2" s="7">
        <v>9.6999999999999993</v>
      </c>
      <c r="E2" s="10">
        <v>4.0425531914893611</v>
      </c>
      <c r="F2" s="10">
        <v>4.7358490566037741</v>
      </c>
      <c r="G2" s="17">
        <f>0.2*B2+0.4*C2+0.4*D2</f>
        <v>9.18</v>
      </c>
      <c r="H2" s="10">
        <f>E2*0.3+F2*0.7</f>
        <v>4.5278602970694504</v>
      </c>
      <c r="I2" s="14"/>
      <c r="J2" s="20" t="s">
        <v>11</v>
      </c>
      <c r="K2" s="4"/>
      <c r="L2" s="26">
        <v>18</v>
      </c>
      <c r="M2" s="10">
        <f>(L2*9)/39+1</f>
        <v>5.1538461538461542</v>
      </c>
      <c r="N2" s="27">
        <f>IF(L2&gt;0,((L2*9)/39+1)*0.7+E2*0.3,"")</f>
        <v>4.8204582651391163</v>
      </c>
      <c r="O2" s="10"/>
      <c r="P2" s="20" t="str">
        <f>IF(AND(L2&gt;0,N2&gt;=5,O2&gt;=5.5),"PASS","")</f>
        <v/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</row>
    <row r="3" spans="1:669" x14ac:dyDescent="0.25">
      <c r="A3" s="2">
        <v>1016</v>
      </c>
      <c r="B3" s="8">
        <v>7</v>
      </c>
      <c r="C3" s="7">
        <v>5</v>
      </c>
      <c r="D3" s="7">
        <v>6.5</v>
      </c>
      <c r="E3" s="10">
        <v>4.8936170212765955</v>
      </c>
      <c r="F3" s="10">
        <v>2.3584905660377355</v>
      </c>
      <c r="G3" s="17">
        <f>0.2*B3+0.4*C3+0.4*D3</f>
        <v>6</v>
      </c>
      <c r="H3" s="10">
        <f>E3*0.3+F3*0.7</f>
        <v>3.1190285026093933</v>
      </c>
      <c r="I3" s="14">
        <f>(G3+H3)/2</f>
        <v>4.5595142513046962</v>
      </c>
      <c r="J3" s="20" t="s">
        <v>11</v>
      </c>
      <c r="K3" s="4"/>
      <c r="L3" s="26">
        <v>16</v>
      </c>
      <c r="M3" s="10">
        <f>(L3*9)/39+1</f>
        <v>4.6923076923076925</v>
      </c>
      <c r="N3" s="27">
        <f>IF(L3&gt;0,((L3*9)/39+1)*0.7+E3*0.3,"")</f>
        <v>4.7527004909983628</v>
      </c>
      <c r="O3" s="10"/>
      <c r="P3" s="20" t="str">
        <f>IF(AND(L3&gt;0,N3&gt;=5,O3&gt;=5.5),"PASS","")</f>
        <v/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</row>
    <row r="4" spans="1:669" x14ac:dyDescent="0.25">
      <c r="A4" s="2">
        <v>1072</v>
      </c>
      <c r="B4" s="8">
        <v>7</v>
      </c>
      <c r="C4" s="7">
        <v>5</v>
      </c>
      <c r="D4" s="24">
        <v>6.5</v>
      </c>
      <c r="E4" s="10">
        <v>7.0212765957446805</v>
      </c>
      <c r="F4" s="10">
        <v>4.7358490566037741</v>
      </c>
      <c r="G4" s="17">
        <f>0.2*B4+0.4*C4+0.4*D4</f>
        <v>6</v>
      </c>
      <c r="H4" s="10">
        <f>E4*0.3+F4*0.7</f>
        <v>5.4214773183460458</v>
      </c>
      <c r="I4" s="23"/>
      <c r="J4" s="20" t="s">
        <v>12</v>
      </c>
      <c r="K4" s="4"/>
      <c r="L4" s="26"/>
      <c r="M4" s="10"/>
      <c r="N4" s="10" t="str">
        <f>IF(L4&gt;0,((L4*9)/39+1)*0.7+E4*0.3,"")</f>
        <v/>
      </c>
      <c r="O4" s="24">
        <v>5.7</v>
      </c>
      <c r="P4" s="20" t="s">
        <v>15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</row>
    <row r="5" spans="1:669" x14ac:dyDescent="0.25">
      <c r="A5" s="2">
        <v>1589</v>
      </c>
      <c r="B5" s="8">
        <v>5</v>
      </c>
      <c r="C5" s="7">
        <v>8.75</v>
      </c>
      <c r="D5" s="7">
        <v>8.5</v>
      </c>
      <c r="E5" s="10">
        <v>2.5531914893617018</v>
      </c>
      <c r="F5" s="10">
        <v>5.0754716981132075</v>
      </c>
      <c r="G5" s="17">
        <f>0.2*B5+0.4*C5+0.4*D5</f>
        <v>7.9</v>
      </c>
      <c r="H5" s="10">
        <f>E5*0.3+F5*0.7</f>
        <v>4.3187876354877552</v>
      </c>
      <c r="I5" s="14">
        <f>(G5+H5)/2</f>
        <v>6.1093938177438778</v>
      </c>
      <c r="J5" s="20" t="s">
        <v>11</v>
      </c>
      <c r="K5" s="4"/>
      <c r="L5" s="26">
        <v>21</v>
      </c>
      <c r="M5" s="10">
        <f>(L5*9)/39+1</f>
        <v>5.8461538461538458</v>
      </c>
      <c r="N5" s="27">
        <f>IF(L5&gt;0,((L5*9)/39+1)*0.7+E5*0.3,"")</f>
        <v>4.8582651391162024</v>
      </c>
      <c r="O5" s="10"/>
      <c r="P5" s="20" t="str">
        <f>IF(AND(L5&gt;0,N5&gt;=5,O5&gt;=5.5),"PASS","")</f>
        <v/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</row>
    <row r="6" spans="1:669" x14ac:dyDescent="0.25">
      <c r="A6" s="2">
        <v>1605</v>
      </c>
      <c r="B6" s="8">
        <v>10</v>
      </c>
      <c r="C6" s="7">
        <v>10</v>
      </c>
      <c r="D6" s="7">
        <v>10</v>
      </c>
      <c r="E6" s="10">
        <v>7.0212765957446805</v>
      </c>
      <c r="F6" s="10">
        <v>4.0566037735849054</v>
      </c>
      <c r="G6" s="17">
        <f>0.2*B6+0.4*C6+0.4*D6</f>
        <v>10</v>
      </c>
      <c r="H6" s="10">
        <f>E6*0.3+F6*0.7</f>
        <v>4.9460056202328371</v>
      </c>
      <c r="I6" s="14">
        <f>(G6+H6)/2</f>
        <v>7.4730028101164185</v>
      </c>
      <c r="J6" s="20" t="s">
        <v>11</v>
      </c>
      <c r="K6" s="4"/>
      <c r="L6" s="26">
        <v>22</v>
      </c>
      <c r="M6" s="10">
        <f>(L6*9)/39+1</f>
        <v>6.0769230769230766</v>
      </c>
      <c r="N6" s="10">
        <f>IF(L6&gt;0,((L6*9)/39+1)*0.7+E6*0.3,"")</f>
        <v>6.3602291325695575</v>
      </c>
      <c r="O6" s="24">
        <f>IF(L6&gt;0,(G6+N6)/2,"")</f>
        <v>8.1801145662847787</v>
      </c>
      <c r="P6" s="20" t="str">
        <f>IF(AND(L6&gt;0,N6&gt;=5,O6&gt;=5.5),"PASS","")</f>
        <v>PASS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</row>
    <row r="7" spans="1:669" x14ac:dyDescent="0.25">
      <c r="A7" s="2">
        <v>1645</v>
      </c>
      <c r="B7" s="8">
        <v>8</v>
      </c>
      <c r="C7" s="7">
        <v>7.5</v>
      </c>
      <c r="D7" s="7">
        <v>6.5</v>
      </c>
      <c r="E7" s="10">
        <v>4.6808510638297873</v>
      </c>
      <c r="F7" s="10">
        <v>3.0377358490566038</v>
      </c>
      <c r="G7" s="17">
        <f>0.2*B7+0.4*C7+0.4*D7</f>
        <v>7.1999999999999993</v>
      </c>
      <c r="H7" s="10">
        <f>E7*0.3+F7*0.7</f>
        <v>3.5306704134885587</v>
      </c>
      <c r="I7" s="14">
        <f>(G7+H7)/2</f>
        <v>5.3653352067442786</v>
      </c>
      <c r="J7" s="20" t="s">
        <v>11</v>
      </c>
      <c r="K7" s="4"/>
      <c r="L7" s="26">
        <v>20</v>
      </c>
      <c r="M7" s="10">
        <f>(L7*9)/39+1</f>
        <v>5.615384615384615</v>
      </c>
      <c r="N7" s="10">
        <f>IF(L7&gt;0,((L7*9)/39+1)*0.7+E7*0.3,"")</f>
        <v>5.3350245499181668</v>
      </c>
      <c r="O7" s="24">
        <f>IF(L7&gt;0,(G7+N7)/2,"")</f>
        <v>6.267512274959083</v>
      </c>
      <c r="P7" s="20" t="str">
        <f>IF(AND(L7&gt;0,N7&gt;=5,O7&gt;=5.5),"PASS","")</f>
        <v>PASS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</row>
    <row r="8" spans="1:669" x14ac:dyDescent="0.25">
      <c r="A8" s="2">
        <v>1661</v>
      </c>
      <c r="B8" s="8">
        <v>6.5</v>
      </c>
      <c r="C8" s="7">
        <v>6.25</v>
      </c>
      <c r="D8" s="7">
        <v>3</v>
      </c>
      <c r="E8" s="10">
        <v>5.3191489361702127</v>
      </c>
      <c r="F8" s="10">
        <v>3.0377358490566038</v>
      </c>
      <c r="G8" s="17">
        <f>0.2*B8+0.4*C8+0.4*D8</f>
        <v>5</v>
      </c>
      <c r="H8" s="10">
        <f>E8*0.3+F8*0.7</f>
        <v>3.7221597751906863</v>
      </c>
      <c r="I8" s="14">
        <f>(G8+H8)/2</f>
        <v>4.3610798875953432</v>
      </c>
      <c r="J8" s="20" t="s">
        <v>11</v>
      </c>
      <c r="K8" s="4"/>
      <c r="L8" s="26"/>
      <c r="M8" s="10"/>
      <c r="N8" s="10" t="str">
        <f>IF(L8&gt;0,((L8*9)/39+1)*0.7+E8*0.3,"")</f>
        <v/>
      </c>
      <c r="O8" s="10" t="str">
        <f>IF(L8&gt;0,(G8+N8)/2,"")</f>
        <v/>
      </c>
      <c r="P8" s="20" t="str">
        <f>IF(AND(L8&gt;0,N8&gt;=5,O8&gt;=5.5),"PASS","")</f>
        <v/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</row>
    <row r="9" spans="1:669" x14ac:dyDescent="0.25">
      <c r="A9" s="2">
        <v>1685</v>
      </c>
      <c r="B9" s="8">
        <v>6</v>
      </c>
      <c r="C9" s="7">
        <v>6.5</v>
      </c>
      <c r="D9" s="7">
        <v>4</v>
      </c>
      <c r="E9" s="10">
        <v>4.2553191489361701</v>
      </c>
      <c r="F9" s="10">
        <v>3.2075471698113209</v>
      </c>
      <c r="G9" s="17">
        <f>0.2*B9+0.4*C9+0.4*D9</f>
        <v>5.4</v>
      </c>
      <c r="H9" s="10">
        <f>E9*0.3+F9*0.7</f>
        <v>3.5218787635487754</v>
      </c>
      <c r="I9" s="14">
        <f>(G9+H9)/2</f>
        <v>4.4609393817743879</v>
      </c>
      <c r="J9" s="20" t="s">
        <v>11</v>
      </c>
      <c r="K9" s="4"/>
      <c r="L9" s="26"/>
      <c r="M9" s="10"/>
      <c r="N9" s="10" t="str">
        <f>IF(L9&gt;0,((L9*9)/39+1)*0.7+E9*0.3,"")</f>
        <v/>
      </c>
      <c r="O9" s="10" t="str">
        <f>IF(L9&gt;0,(G9+N9)/2,"")</f>
        <v/>
      </c>
      <c r="P9" s="20" t="str">
        <f>IF(AND(L9&gt;0,N9&gt;=5,O9&gt;=5.5),"PASS","")</f>
        <v/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</row>
    <row r="10" spans="1:669" x14ac:dyDescent="0.25">
      <c r="A10" s="2">
        <v>2130</v>
      </c>
      <c r="B10" s="8">
        <v>10</v>
      </c>
      <c r="C10" s="7">
        <v>7.5</v>
      </c>
      <c r="D10" s="7">
        <v>4</v>
      </c>
      <c r="E10" s="10">
        <v>7.0212765957446805</v>
      </c>
      <c r="F10" s="10">
        <v>3.5471698113207548</v>
      </c>
      <c r="G10" s="17">
        <f>0.2*B10+0.4*C10+0.4*D10</f>
        <v>6.6</v>
      </c>
      <c r="H10" s="10">
        <f>E10*0.3+F10*0.7</f>
        <v>4.5894018466479327</v>
      </c>
      <c r="I10" s="14">
        <f>(G10+H10)/2</f>
        <v>5.5947009233239662</v>
      </c>
      <c r="J10" s="20" t="s">
        <v>11</v>
      </c>
      <c r="K10" s="4"/>
      <c r="L10" s="26">
        <v>19</v>
      </c>
      <c r="M10" s="10">
        <f>(L10*9)/39+1</f>
        <v>5.384615384615385</v>
      </c>
      <c r="N10" s="10">
        <f>IF(L10&gt;0,((L10*9)/39+1)*0.7+E10*0.3,"")</f>
        <v>5.8756137479541728</v>
      </c>
      <c r="O10" s="24">
        <f>IF(L10&gt;0,(G10+N10)/2,"")</f>
        <v>6.2378068739770862</v>
      </c>
      <c r="P10" s="20" t="str">
        <f>IF(AND(L10&gt;0,N10&gt;=5,O10&gt;=5.5),"PASS","")</f>
        <v>PASS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</row>
    <row r="11" spans="1:669" x14ac:dyDescent="0.25">
      <c r="A11" s="2">
        <v>2154</v>
      </c>
      <c r="B11" s="8">
        <v>8</v>
      </c>
      <c r="C11" s="7">
        <v>6.25</v>
      </c>
      <c r="D11" s="7">
        <v>5</v>
      </c>
      <c r="E11" s="10">
        <v>5.1063829787234036</v>
      </c>
      <c r="F11" s="10">
        <v>1.3396226415094339</v>
      </c>
      <c r="G11" s="17">
        <f>0.2*B11+0.4*C11+0.4*D11</f>
        <v>6.1</v>
      </c>
      <c r="H11" s="10">
        <f>E11*0.3+F11*0.7</f>
        <v>2.4696507426736245</v>
      </c>
      <c r="I11" s="14">
        <f>(G11+H11)/2</f>
        <v>4.2848253713368116</v>
      </c>
      <c r="J11" s="20" t="s">
        <v>11</v>
      </c>
      <c r="K11" s="4"/>
      <c r="L11" s="26"/>
      <c r="M11" s="10"/>
      <c r="N11" s="10" t="str">
        <f>IF(L11&gt;0,((L11*9)/39+1)*0.7+E11*0.3,"")</f>
        <v/>
      </c>
      <c r="O11" s="10" t="str">
        <f>IF(L11&gt;0,(G11+N11)/2,"")</f>
        <v/>
      </c>
      <c r="P11" s="20" t="str">
        <f>IF(AND(L11&gt;0,N11&gt;=5,O11&gt;=5.5),"PASS","")</f>
        <v/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</row>
    <row r="12" spans="1:669" x14ac:dyDescent="0.25">
      <c r="A12" s="2">
        <v>2170</v>
      </c>
      <c r="B12" s="8">
        <v>7</v>
      </c>
      <c r="C12" s="7">
        <v>10</v>
      </c>
      <c r="D12" s="7">
        <v>6</v>
      </c>
      <c r="E12" s="10">
        <v>5.5319148936170217</v>
      </c>
      <c r="F12" s="10">
        <v>3.8867924528301887</v>
      </c>
      <c r="G12" s="17">
        <f>0.2*B12+0.4*C12+0.4*D12</f>
        <v>7.8000000000000007</v>
      </c>
      <c r="H12" s="10">
        <f>E12*0.3+F12*0.7</f>
        <v>4.3803291850662385</v>
      </c>
      <c r="I12" s="14">
        <f>(G12+H12)/2</f>
        <v>6.0901645925331191</v>
      </c>
      <c r="J12" s="20" t="s">
        <v>11</v>
      </c>
      <c r="K12" s="4"/>
      <c r="L12" s="26">
        <v>18</v>
      </c>
      <c r="M12" s="10">
        <f>(L12*9)/39+1</f>
        <v>5.1538461538461542</v>
      </c>
      <c r="N12" s="10">
        <f>IF(L12&gt;0,((L12*9)/39+1)*0.7+E12*0.3,"")</f>
        <v>5.2672667757774141</v>
      </c>
      <c r="O12" s="24">
        <f>IF(L12&gt;0,(G12+N12)/2,"")</f>
        <v>6.5336333878887078</v>
      </c>
      <c r="P12" s="20" t="str">
        <f>IF(AND(L12&gt;0,N12&gt;=5,O12&gt;=5.5),"PASS","")</f>
        <v>PASS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</row>
    <row r="13" spans="1:669" x14ac:dyDescent="0.25">
      <c r="A13" s="2">
        <v>2202</v>
      </c>
      <c r="B13" s="8">
        <v>6</v>
      </c>
      <c r="C13" s="7">
        <v>7.75</v>
      </c>
      <c r="D13" s="7">
        <v>4</v>
      </c>
      <c r="E13" s="10">
        <v>3.8297872340425529</v>
      </c>
      <c r="F13" s="10">
        <v>3.0377358490566038</v>
      </c>
      <c r="G13" s="17">
        <f>0.2*B13+0.4*C13+0.4*D13</f>
        <v>5.9</v>
      </c>
      <c r="H13" s="10">
        <f>E13*0.3+F13*0.7</f>
        <v>3.2753512645523886</v>
      </c>
      <c r="I13" s="14">
        <f>(G13+H13)/2</f>
        <v>4.5876756322761949</v>
      </c>
      <c r="J13" s="20" t="s">
        <v>11</v>
      </c>
      <c r="K13" s="4"/>
      <c r="L13" s="26"/>
      <c r="M13" s="10"/>
      <c r="N13" s="10" t="str">
        <f>IF(L13&gt;0,((L13*9)/39+1)*0.7+E13*0.3,"")</f>
        <v/>
      </c>
      <c r="O13" s="10" t="str">
        <f>IF(L13&gt;0,(G13+N13)/2,"")</f>
        <v/>
      </c>
      <c r="P13" s="20" t="str">
        <f>IF(AND(L13&gt;0,N13&gt;=5,O13&gt;=5.5),"PASS","")</f>
        <v/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</row>
    <row r="14" spans="1:669" x14ac:dyDescent="0.25">
      <c r="A14" s="2">
        <v>2759</v>
      </c>
      <c r="B14" s="8">
        <v>5</v>
      </c>
      <c r="C14" s="7">
        <v>10</v>
      </c>
      <c r="D14" s="7">
        <v>8.6999999999999993</v>
      </c>
      <c r="E14" s="10">
        <v>1.7021276595744681</v>
      </c>
      <c r="F14" s="10">
        <v>6.2641509433962268</v>
      </c>
      <c r="G14" s="17">
        <f>0.2*B14+0.4*C14+0.4*D14</f>
        <v>8.48</v>
      </c>
      <c r="H14" s="10">
        <f>E14*0.3+F14*0.7</f>
        <v>4.8955439582496991</v>
      </c>
      <c r="I14" s="14">
        <f>(G14+H14)/2</f>
        <v>6.6877719791248502</v>
      </c>
      <c r="J14" s="20" t="s">
        <v>11</v>
      </c>
      <c r="K14" s="4"/>
      <c r="L14" s="26">
        <v>25</v>
      </c>
      <c r="M14" s="10">
        <f>(L14*9)/39+1</f>
        <v>6.7692307692307692</v>
      </c>
      <c r="N14" s="10">
        <f>IF(L14&gt;0,((L14*9)/39+1)*0.7+E14*0.3,"")</f>
        <v>5.2490998363338788</v>
      </c>
      <c r="O14" s="24">
        <f>IF(L14&gt;0,(G14+N14)/2,"")</f>
        <v>6.86454991816694</v>
      </c>
      <c r="P14" s="20" t="str">
        <f>IF(AND(L14&gt;0,N14&gt;=5,O14&gt;=5.5),"PASS","")</f>
        <v>PASS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</row>
    <row r="15" spans="1:669" x14ac:dyDescent="0.25">
      <c r="A15" s="2">
        <v>2783</v>
      </c>
      <c r="B15" s="8">
        <v>8</v>
      </c>
      <c r="C15" s="7">
        <v>7.5</v>
      </c>
      <c r="D15" s="7">
        <v>6.5</v>
      </c>
      <c r="E15" s="10">
        <v>6.5957446808510634</v>
      </c>
      <c r="F15" s="10">
        <v>3.8867924528301887</v>
      </c>
      <c r="G15" s="17">
        <f>0.2*B15+0.4*C15+0.4*D15</f>
        <v>7.1999999999999993</v>
      </c>
      <c r="H15" s="10">
        <f>E15*0.3+F15*0.7</f>
        <v>4.6994781212364511</v>
      </c>
      <c r="I15" s="14">
        <f>(G15+H15)/2</f>
        <v>5.9497390606182252</v>
      </c>
      <c r="J15" s="20" t="s">
        <v>11</v>
      </c>
      <c r="K15" s="4"/>
      <c r="L15" s="26">
        <v>24</v>
      </c>
      <c r="M15" s="10">
        <f>(L15*9)/39+1</f>
        <v>6.5384615384615383</v>
      </c>
      <c r="N15" s="10">
        <f>IF(L15&gt;0,((L15*9)/39+1)*0.7+E15*0.3,"")</f>
        <v>6.5556464811783961</v>
      </c>
      <c r="O15" s="24">
        <f>IF(L15&gt;0,(G15+N15)/2,"")</f>
        <v>6.8778232405891977</v>
      </c>
      <c r="P15" s="20" t="str">
        <f>IF(AND(L15&gt;0,N15&gt;=5,O15&gt;=5.5),"PASS","")</f>
        <v>PASS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</row>
    <row r="16" spans="1:669" x14ac:dyDescent="0.25">
      <c r="A16" s="2">
        <v>3284</v>
      </c>
      <c r="B16" s="8">
        <v>8</v>
      </c>
      <c r="C16" s="7">
        <v>6</v>
      </c>
      <c r="D16" s="7">
        <v>5</v>
      </c>
      <c r="E16" s="10">
        <v>5.957446808510638</v>
      </c>
      <c r="F16" s="10">
        <v>4.3962264150943398</v>
      </c>
      <c r="G16" s="17">
        <f>0.2*B16+0.4*C16+0.4*D16</f>
        <v>6</v>
      </c>
      <c r="H16" s="10">
        <f>E16*0.3+F16*0.7</f>
        <v>4.8645925331192288</v>
      </c>
      <c r="I16" s="14">
        <f>(G16+H16)/2</f>
        <v>5.4322962665596144</v>
      </c>
      <c r="J16" s="20" t="s">
        <v>11</v>
      </c>
      <c r="K16" s="4"/>
      <c r="L16" s="26">
        <v>23</v>
      </c>
      <c r="M16" s="10">
        <f>(L16*9)/39+1</f>
        <v>6.3076923076923075</v>
      </c>
      <c r="N16" s="10">
        <f>IF(L16&gt;0,((L16*9)/39+1)*0.7+E16*0.3,"")</f>
        <v>6.2026186579378066</v>
      </c>
      <c r="O16" s="24">
        <f>IF(L16&gt;0,(G16+N16)/2,"")</f>
        <v>6.1013093289689033</v>
      </c>
      <c r="P16" s="20" t="str">
        <f>IF(AND(L16&gt;0,N16&gt;=5,O16&gt;=5.5),"PASS","")</f>
        <v>PASS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</row>
    <row r="17" spans="1:669" x14ac:dyDescent="0.25">
      <c r="A17" s="2">
        <v>3292</v>
      </c>
      <c r="B17" s="8">
        <v>6</v>
      </c>
      <c r="C17" s="7">
        <v>6</v>
      </c>
      <c r="D17" s="7">
        <v>1</v>
      </c>
      <c r="E17" s="10">
        <v>6.3829787234042552</v>
      </c>
      <c r="F17" s="10">
        <v>5.4150943396226419</v>
      </c>
      <c r="G17" s="17">
        <f>0.2*B17+0.4*C17+0.4*D17</f>
        <v>4.0000000000000009</v>
      </c>
      <c r="H17" s="10">
        <f>E17*0.3+F17*0.7</f>
        <v>5.7054596547571261</v>
      </c>
      <c r="I17" s="14">
        <f>(G17+H17)/2</f>
        <v>4.852729827378564</v>
      </c>
      <c r="J17" s="20" t="s">
        <v>10</v>
      </c>
      <c r="K17" s="4"/>
      <c r="L17" s="26"/>
      <c r="M17" s="10"/>
      <c r="N17" s="10" t="str">
        <f>IF(L17&gt;0,((L17*9)/39+1)*0.7+E17*0.3,"")</f>
        <v/>
      </c>
      <c r="O17" s="10" t="str">
        <f>IF(L17&gt;0,(G17+N17)/2,"")</f>
        <v/>
      </c>
      <c r="P17" s="20" t="str">
        <f>IF(AND(L17&gt;0,N17&gt;=5,O17&gt;=5.5),"PASS","")</f>
        <v/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</row>
    <row r="18" spans="1:669" x14ac:dyDescent="0.25">
      <c r="A18" s="2">
        <v>3324</v>
      </c>
      <c r="B18" s="8">
        <v>8</v>
      </c>
      <c r="C18" s="7">
        <v>6.5</v>
      </c>
      <c r="D18" s="7">
        <v>4</v>
      </c>
      <c r="E18" s="10">
        <v>7.6595744680851059</v>
      </c>
      <c r="F18" s="10">
        <v>3.5471698113207548</v>
      </c>
      <c r="G18" s="17">
        <f>0.2*B18+0.4*C18+0.4*D18</f>
        <v>5.8000000000000007</v>
      </c>
      <c r="H18" s="10">
        <f>E18*0.3+F18*0.7</f>
        <v>4.7808912083500594</v>
      </c>
      <c r="I18" s="14">
        <f>(G18+H18)/2</f>
        <v>5.2904456041750301</v>
      </c>
      <c r="J18" s="20" t="s">
        <v>11</v>
      </c>
      <c r="K18" s="4"/>
      <c r="L18" s="26">
        <v>25</v>
      </c>
      <c r="M18" s="10">
        <f>(L18*9)/39+1</f>
        <v>6.7692307692307692</v>
      </c>
      <c r="N18" s="10">
        <f>IF(L18&gt;0,((L18*9)/39+1)*0.7+E18*0.3,"")</f>
        <v>7.0363338788870706</v>
      </c>
      <c r="O18" s="24">
        <f>IF(L18&gt;0,(G18+N18)/2,"")</f>
        <v>6.4181669394435357</v>
      </c>
      <c r="P18" s="20" t="str">
        <f>IF(AND(L18&gt;0,N18&gt;=5,O18&gt;=5.5),"PASS","")</f>
        <v>PASS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</row>
    <row r="19" spans="1:669" x14ac:dyDescent="0.25">
      <c r="A19" s="2">
        <v>3356</v>
      </c>
      <c r="B19" s="8">
        <v>8</v>
      </c>
      <c r="C19" s="7">
        <v>10</v>
      </c>
      <c r="D19" s="7">
        <v>5.2</v>
      </c>
      <c r="E19" s="10">
        <v>5.5319148936170217</v>
      </c>
      <c r="F19" s="10">
        <v>3.8867924528301887</v>
      </c>
      <c r="G19" s="17">
        <f>0.2*B19+0.4*C19+0.4*D19</f>
        <v>7.68</v>
      </c>
      <c r="H19" s="10">
        <f>E19*0.3+F19*0.7</f>
        <v>4.3803291850662385</v>
      </c>
      <c r="I19" s="14">
        <f>(G19+H19)/2</f>
        <v>6.0301645925331187</v>
      </c>
      <c r="J19" s="20" t="s">
        <v>11</v>
      </c>
      <c r="K19" s="4"/>
      <c r="L19" s="26">
        <v>15</v>
      </c>
      <c r="M19" s="10">
        <f>(L19*9)/39+1</f>
        <v>4.4615384615384617</v>
      </c>
      <c r="N19" s="27">
        <f>IF(L19&gt;0,((L19*9)/39+1)*0.7+E19*0.3,"")</f>
        <v>4.7826513911620294</v>
      </c>
      <c r="O19" s="10"/>
      <c r="P19" s="20" t="str">
        <f>IF(AND(L19&gt;0,N19&gt;=5,O19&gt;=5.5),"PASS","")</f>
        <v/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</row>
    <row r="20" spans="1:669" x14ac:dyDescent="0.25">
      <c r="A20" s="2">
        <v>3372</v>
      </c>
      <c r="B20" s="8">
        <v>9</v>
      </c>
      <c r="C20" s="7">
        <v>5.5</v>
      </c>
      <c r="D20" s="7">
        <v>5</v>
      </c>
      <c r="E20" s="10">
        <v>5.5319148936170217</v>
      </c>
      <c r="F20" s="10">
        <v>2.1886792452830188</v>
      </c>
      <c r="G20" s="17">
        <f>0.2*B20+0.4*C20+0.4*D20</f>
        <v>6</v>
      </c>
      <c r="H20" s="10">
        <f>E20*0.3+F20*0.7</f>
        <v>3.1916499397832196</v>
      </c>
      <c r="I20" s="14">
        <f>(G20+H20)/2</f>
        <v>4.59582496989161</v>
      </c>
      <c r="J20" s="20" t="s">
        <v>11</v>
      </c>
      <c r="K20" s="4"/>
      <c r="L20" s="26">
        <v>8</v>
      </c>
      <c r="M20" s="10">
        <f>(L20*9)/39+1</f>
        <v>2.8461538461538463</v>
      </c>
      <c r="N20" s="27">
        <f>IF(L20&gt;0,((L20*9)/39+1)*0.7+E20*0.3,"")</f>
        <v>3.6518821603927991</v>
      </c>
      <c r="O20" s="33"/>
      <c r="P20" s="20" t="str">
        <f>IF(AND(L20&gt;0,N20&gt;=5,O20&gt;=5.5),"PASS","")</f>
        <v/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</row>
    <row r="21" spans="1:669" x14ac:dyDescent="0.25">
      <c r="A21" s="2">
        <v>3825</v>
      </c>
      <c r="B21" s="8">
        <v>8</v>
      </c>
      <c r="C21" s="7">
        <v>6.75</v>
      </c>
      <c r="D21" s="7">
        <v>4</v>
      </c>
      <c r="E21" s="10">
        <v>4.2553191489361701</v>
      </c>
      <c r="F21" s="10">
        <v>4.0566037735849054</v>
      </c>
      <c r="G21" s="17">
        <f>0.2*B21+0.4*C21+0.4*D21</f>
        <v>5.9</v>
      </c>
      <c r="H21" s="10">
        <f>E21*0.3+F21*0.7</f>
        <v>4.1162183861902841</v>
      </c>
      <c r="I21" s="14">
        <f>(G21+H21)/2</f>
        <v>5.0081091930951427</v>
      </c>
      <c r="J21" s="20" t="s">
        <v>11</v>
      </c>
      <c r="K21" s="4"/>
      <c r="L21" s="26">
        <v>25</v>
      </c>
      <c r="M21" s="10">
        <f>(L21*9)/39+1</f>
        <v>6.7692307692307692</v>
      </c>
      <c r="N21" s="10">
        <f>IF(L21&gt;0,((L21*9)/39+1)*0.7+E21*0.3,"")</f>
        <v>6.0150572831423892</v>
      </c>
      <c r="O21" s="24">
        <f>IF(L21&gt;0,(G21+N21)/2,"")</f>
        <v>5.9575286415711943</v>
      </c>
      <c r="P21" s="20" t="str">
        <f>IF(AND(L21&gt;0,N21&gt;=5,O21&gt;=5.5),"PASS","")</f>
        <v>PASS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</row>
    <row r="22" spans="1:669" x14ac:dyDescent="0.25">
      <c r="A22" s="2">
        <v>3833</v>
      </c>
      <c r="B22" s="8">
        <v>7</v>
      </c>
      <c r="C22" s="7">
        <v>6</v>
      </c>
      <c r="D22" s="7">
        <v>5.5</v>
      </c>
      <c r="E22" s="10">
        <v>5.3191489361702127</v>
      </c>
      <c r="F22" s="10">
        <v>3.8867924528301887</v>
      </c>
      <c r="G22" s="17">
        <f>0.2*B22+0.4*C22+0.4*D22</f>
        <v>6.0000000000000009</v>
      </c>
      <c r="H22" s="10">
        <f>E22*0.3+F22*0.7</f>
        <v>4.3164993978321959</v>
      </c>
      <c r="I22" s="14">
        <f>(G22+H22)/2</f>
        <v>5.158249698916098</v>
      </c>
      <c r="J22" s="20" t="s">
        <v>11</v>
      </c>
      <c r="K22" s="4"/>
      <c r="L22" s="26">
        <v>22</v>
      </c>
      <c r="M22" s="10">
        <f>(L22*9)/39+1</f>
        <v>6.0769230769230766</v>
      </c>
      <c r="N22" s="10">
        <f>IF(L22&gt;0,((L22*9)/39+1)*0.7+E22*0.3,"")</f>
        <v>5.8495908346972172</v>
      </c>
      <c r="O22" s="24">
        <f>IF(L22&gt;0,(G22+N22)/2,"")</f>
        <v>5.9247954173486086</v>
      </c>
      <c r="P22" s="20" t="str">
        <f>IF(AND(L22&gt;0,N22&gt;=5,O22&gt;=5.5),"PASS","")</f>
        <v>PASS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</row>
    <row r="23" spans="1:669" x14ac:dyDescent="0.25">
      <c r="A23" s="2">
        <v>3865</v>
      </c>
      <c r="B23" s="8">
        <v>6</v>
      </c>
      <c r="C23" s="7">
        <v>8.25</v>
      </c>
      <c r="D23" s="7">
        <v>5.7</v>
      </c>
      <c r="E23" s="10">
        <v>5.957446808510638</v>
      </c>
      <c r="F23" s="10">
        <v>4.0566037735849054</v>
      </c>
      <c r="G23" s="17">
        <f>0.2*B23+0.4*C23+0.4*D23</f>
        <v>6.78</v>
      </c>
      <c r="H23" s="10">
        <f>E23*0.3+F23*0.7</f>
        <v>4.6268566840626253</v>
      </c>
      <c r="I23" s="14">
        <f>(G23+H23)/2</f>
        <v>5.7034283420313123</v>
      </c>
      <c r="J23" s="20" t="s">
        <v>11</v>
      </c>
      <c r="K23" s="4"/>
      <c r="L23" s="26">
        <v>21</v>
      </c>
      <c r="M23" s="10">
        <f>(L23*9)/39+1</f>
        <v>5.8461538461538458</v>
      </c>
      <c r="N23" s="10">
        <f>IF(L23&gt;0,((L23*9)/39+1)*0.7+E23*0.3,"")</f>
        <v>5.8795417348608829</v>
      </c>
      <c r="O23" s="24">
        <f>IF(L23&gt;0,(G23+N23)/2,"")</f>
        <v>6.329770867430442</v>
      </c>
      <c r="P23" s="20" t="str">
        <f>IF(AND(L23&gt;0,N23&gt;=5,O23&gt;=5.5),"PASS","")</f>
        <v>PASS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</row>
    <row r="24" spans="1:669" x14ac:dyDescent="0.25">
      <c r="A24" s="2">
        <v>3873</v>
      </c>
      <c r="B24" s="8">
        <v>9.5</v>
      </c>
      <c r="C24" s="7">
        <v>7.25</v>
      </c>
      <c r="D24" s="7">
        <v>6.5</v>
      </c>
      <c r="E24" s="10">
        <v>7.0212765957446805</v>
      </c>
      <c r="F24" s="10">
        <v>3.2075471698113209</v>
      </c>
      <c r="G24" s="17">
        <f>0.2*B24+0.4*C24+0.4*D24</f>
        <v>7.4</v>
      </c>
      <c r="H24" s="10">
        <f>E24*0.3+F24*0.7</f>
        <v>4.3516659975913292</v>
      </c>
      <c r="I24" s="14">
        <f>(G24+H24)/2</f>
        <v>5.8758329987956648</v>
      </c>
      <c r="J24" s="20" t="s">
        <v>11</v>
      </c>
      <c r="K24" s="4"/>
      <c r="L24" s="26">
        <v>25</v>
      </c>
      <c r="M24" s="10">
        <f>(L24*9)/39+1</f>
        <v>6.7692307692307692</v>
      </c>
      <c r="N24" s="10">
        <f>IF(L24&gt;0,((L24*9)/39+1)*0.7+E24*0.3,"")</f>
        <v>6.8448445171849421</v>
      </c>
      <c r="O24" s="24">
        <f>IF(L24&gt;0,(G24+N24)/2,"")</f>
        <v>7.1224222585924712</v>
      </c>
      <c r="P24" s="20" t="str">
        <f>IF(AND(L24&gt;0,N24&gt;=5,O24&gt;=5.5),"PASS","")</f>
        <v>PASS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</row>
    <row r="25" spans="1:669" x14ac:dyDescent="0.25">
      <c r="A25" s="2">
        <v>3913</v>
      </c>
      <c r="B25" s="8">
        <v>4</v>
      </c>
      <c r="C25" s="7">
        <v>9.75</v>
      </c>
      <c r="D25" s="7">
        <v>7</v>
      </c>
      <c r="E25" s="10">
        <v>7.2340425531914896</v>
      </c>
      <c r="F25" s="10">
        <v>3.8867924528301887</v>
      </c>
      <c r="G25" s="17">
        <f>0.2*B25+0.4*C25+0.4*D25</f>
        <v>7.5</v>
      </c>
      <c r="H25" s="10">
        <f>E25*0.3+F25*0.7</f>
        <v>4.8909674829385787</v>
      </c>
      <c r="I25" s="14">
        <f>(G25+H25)/2</f>
        <v>6.1954837414692889</v>
      </c>
      <c r="J25" s="20" t="s">
        <v>11</v>
      </c>
      <c r="K25" s="4"/>
      <c r="L25" s="26">
        <v>21</v>
      </c>
      <c r="M25" s="10">
        <f>(L25*9)/39+1</f>
        <v>5.8461538461538458</v>
      </c>
      <c r="N25" s="10">
        <f>IF(L25&gt;0,((L25*9)/39+1)*0.7+E25*0.3,"")</f>
        <v>6.2625204582651381</v>
      </c>
      <c r="O25" s="24">
        <f>IF(L25&gt;0,(G25+N25)/2,"")</f>
        <v>6.8812602291325691</v>
      </c>
      <c r="P25" s="20" t="str">
        <f>IF(AND(L25&gt;0,N25&gt;=5,O25&gt;=5.5),"PASS","")</f>
        <v>PASS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</row>
    <row r="26" spans="1:669" x14ac:dyDescent="0.25">
      <c r="A26" s="2">
        <v>3937</v>
      </c>
      <c r="B26" s="8">
        <v>8</v>
      </c>
      <c r="C26" s="7">
        <v>7</v>
      </c>
      <c r="D26" s="7">
        <v>5</v>
      </c>
      <c r="E26" s="10">
        <v>4.6808510638297873</v>
      </c>
      <c r="F26" s="10">
        <v>3.7169811320754715</v>
      </c>
      <c r="G26" s="17">
        <f>0.2*B26+0.4*C26+0.4*D26</f>
        <v>6.4</v>
      </c>
      <c r="H26" s="10">
        <f>E26*0.3+F26*0.7</f>
        <v>4.0061421116017666</v>
      </c>
      <c r="I26" s="14">
        <f>(G26+H26)/2</f>
        <v>5.2030710558008835</v>
      </c>
      <c r="J26" s="20" t="s">
        <v>11</v>
      </c>
      <c r="K26" s="4"/>
      <c r="L26" s="26">
        <v>19</v>
      </c>
      <c r="M26" s="10">
        <f>(L26*9)/39+1</f>
        <v>5.384615384615385</v>
      </c>
      <c r="N26" s="10">
        <f>IF(L26&gt;0,((L26*9)/39+1)*0.7+E26*0.3,"")</f>
        <v>5.1734860883797058</v>
      </c>
      <c r="O26" s="24">
        <f>IF(L26&gt;0,(G26+N26)/2,"")</f>
        <v>5.7867430441898531</v>
      </c>
      <c r="P26" s="20" t="str">
        <f>IF(AND(L26&gt;0,N26&gt;=5,O26&gt;=5.5),"PASS","")</f>
        <v>PASS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</row>
    <row r="27" spans="1:669" x14ac:dyDescent="0.25">
      <c r="A27" s="2">
        <v>4438</v>
      </c>
      <c r="B27" s="8">
        <v>5</v>
      </c>
      <c r="C27" s="7">
        <v>7</v>
      </c>
      <c r="D27" s="7">
        <v>6.5</v>
      </c>
      <c r="E27" s="10">
        <v>6.3829787234042552</v>
      </c>
      <c r="F27" s="10">
        <v>3.5471698113207548</v>
      </c>
      <c r="G27" s="17">
        <f>0.2*B27+0.4*C27+0.4*D27</f>
        <v>6.4</v>
      </c>
      <c r="H27" s="10">
        <f>E27*0.3+F27*0.7</f>
        <v>4.3979124849458042</v>
      </c>
      <c r="I27" s="14">
        <f>(G27+H27)/2</f>
        <v>5.3989562424729023</v>
      </c>
      <c r="J27" s="20" t="s">
        <v>11</v>
      </c>
      <c r="K27" s="4"/>
      <c r="L27" s="26"/>
      <c r="M27" s="10"/>
      <c r="N27" s="10" t="str">
        <f>IF(L27&gt;0,((L27*9)/39+1)*0.7+E27*0.3,"")</f>
        <v/>
      </c>
      <c r="O27" s="10" t="str">
        <f>IF(L27&gt;0,(G27+N27)/2,"")</f>
        <v/>
      </c>
      <c r="P27" s="20" t="str">
        <f>IF(AND(L27&gt;0,N27&gt;=5,O27&gt;=5.5),"PASS","")</f>
        <v/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</row>
    <row r="28" spans="1:669" x14ac:dyDescent="0.25">
      <c r="A28" s="2">
        <v>4939</v>
      </c>
      <c r="B28" s="8">
        <v>9.5</v>
      </c>
      <c r="C28" s="7">
        <v>7.75</v>
      </c>
      <c r="D28" s="7">
        <v>4.5</v>
      </c>
      <c r="E28" s="10">
        <v>4.4680851063829783</v>
      </c>
      <c r="F28" s="10">
        <v>5.0754716981132075</v>
      </c>
      <c r="G28" s="17">
        <f>0.2*B28+0.4*C28+0.4*D28</f>
        <v>6.8</v>
      </c>
      <c r="H28" s="10">
        <f>E28*0.3+F28*0.7</f>
        <v>4.893255720594138</v>
      </c>
      <c r="I28" s="14">
        <f>(G28+H28)/2</f>
        <v>5.8466278602970689</v>
      </c>
      <c r="J28" s="20" t="s">
        <v>11</v>
      </c>
      <c r="K28" s="4"/>
      <c r="L28" s="26">
        <v>17</v>
      </c>
      <c r="M28" s="10">
        <f>(L28*9)/39+1</f>
        <v>4.9230769230769234</v>
      </c>
      <c r="N28" s="27">
        <f>IF(L28&gt;0,((L28*9)/39+1)*0.7+E28*0.3,"")</f>
        <v>4.7865793780687396</v>
      </c>
      <c r="O28" s="10"/>
      <c r="P28" s="20" t="str">
        <f>IF(AND(L28&gt;0,N28&gt;=5,O28&gt;=5.5),"PASS","")</f>
        <v/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</row>
    <row r="29" spans="1:669" x14ac:dyDescent="0.25">
      <c r="A29" s="2">
        <v>5019</v>
      </c>
      <c r="B29" s="8">
        <v>8</v>
      </c>
      <c r="C29" s="7">
        <v>10</v>
      </c>
      <c r="D29" s="7">
        <v>10</v>
      </c>
      <c r="E29" s="10">
        <v>3.8297872340425529</v>
      </c>
      <c r="F29" s="10">
        <v>3.7169811320754715</v>
      </c>
      <c r="G29" s="17">
        <f>0.2*B29+0.4*C29+0.4*D29</f>
        <v>9.6</v>
      </c>
      <c r="H29" s="10">
        <f>E29*0.3+F29*0.7</f>
        <v>3.7508229626655956</v>
      </c>
      <c r="I29" s="14">
        <f>(G29+H29)/2</f>
        <v>6.675411481332798</v>
      </c>
      <c r="J29" s="20" t="s">
        <v>11</v>
      </c>
      <c r="K29" s="4"/>
      <c r="L29" s="26">
        <v>22</v>
      </c>
      <c r="M29" s="10">
        <f>(L29*9)/39+1</f>
        <v>6.0769230769230766</v>
      </c>
      <c r="N29" s="10">
        <f>IF(L29&gt;0,((L29*9)/39+1)*0.7+E29*0.3,"")</f>
        <v>5.4027823240589186</v>
      </c>
      <c r="O29" s="24">
        <f>IF(L29&gt;0,(G29+N29)/2,"")</f>
        <v>7.5013911620294591</v>
      </c>
      <c r="P29" s="20" t="str">
        <f>IF(AND(L29&gt;0,N29&gt;=5,O29&gt;=5.5),"PASS","")</f>
        <v>PASS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</row>
    <row r="30" spans="1:669" x14ac:dyDescent="0.25">
      <c r="A30" s="2">
        <v>5059</v>
      </c>
      <c r="B30" s="8">
        <v>8</v>
      </c>
      <c r="C30" s="7">
        <v>7.5</v>
      </c>
      <c r="D30" s="7">
        <v>6</v>
      </c>
      <c r="E30" s="10">
        <v>1.9148936170212765</v>
      </c>
      <c r="F30" s="10">
        <v>3.3773584905660377</v>
      </c>
      <c r="G30" s="17">
        <f>0.2*B30+0.4*C30+0.4*D30</f>
        <v>7</v>
      </c>
      <c r="H30" s="10">
        <f>E30*0.3+F30*0.7</f>
        <v>2.9386190285026088</v>
      </c>
      <c r="I30" s="14">
        <f>(G30+H30)/2</f>
        <v>4.9693095142513046</v>
      </c>
      <c r="J30" s="20" t="s">
        <v>11</v>
      </c>
      <c r="K30" s="4"/>
      <c r="L30" s="26">
        <v>14</v>
      </c>
      <c r="M30" s="10">
        <f>(L30*9)/39+1</f>
        <v>4.2307692307692308</v>
      </c>
      <c r="N30" s="27">
        <f>IF(L30&gt;0,((L30*9)/39+1)*0.7+E30*0.3,"")</f>
        <v>3.536006546644844</v>
      </c>
      <c r="O30" s="10"/>
      <c r="P30" s="20" t="str">
        <f>IF(AND(L30&gt;0,N30&gt;=5,O30&gt;=5.5),"PASS","")</f>
        <v/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</row>
    <row r="31" spans="1:669" x14ac:dyDescent="0.25">
      <c r="A31" s="2">
        <v>5504</v>
      </c>
      <c r="B31" s="8">
        <v>10</v>
      </c>
      <c r="C31" s="7">
        <v>7.75</v>
      </c>
      <c r="D31" s="7">
        <v>6.2</v>
      </c>
      <c r="E31" s="10"/>
      <c r="F31" s="10">
        <v>2.5283018867924527</v>
      </c>
      <c r="G31" s="17">
        <f>0.2*B31+0.4*C31+0.4*D31</f>
        <v>7.58</v>
      </c>
      <c r="H31" s="10">
        <f>E31*0.3+F31*0.7</f>
        <v>1.7698113207547168</v>
      </c>
      <c r="I31" s="14">
        <f>(G31+H31)/2</f>
        <v>4.6749056603773589</v>
      </c>
      <c r="J31" s="20" t="s">
        <v>11</v>
      </c>
      <c r="K31" s="4"/>
      <c r="L31" s="26"/>
      <c r="M31" s="10"/>
      <c r="N31" s="10" t="str">
        <f>IF(L31&gt;0,((L31*9)/39+1)*0.7+E31*0.3,"")</f>
        <v/>
      </c>
      <c r="O31" s="10" t="str">
        <f>IF(L31&gt;0,(G31+N31)/2,"")</f>
        <v/>
      </c>
      <c r="P31" s="20" t="str">
        <f>IF(AND(L31&gt;0,N31&gt;=5,O31&gt;=5.5),"PASS","")</f>
        <v/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</row>
    <row r="32" spans="1:669" x14ac:dyDescent="0.25">
      <c r="A32" s="2">
        <v>5536</v>
      </c>
      <c r="B32" s="8">
        <v>7</v>
      </c>
      <c r="C32" s="7">
        <v>6.75</v>
      </c>
      <c r="D32" s="7">
        <v>6.5</v>
      </c>
      <c r="E32" s="10">
        <v>7.8723404255319149</v>
      </c>
      <c r="F32" s="10"/>
      <c r="G32" s="17">
        <f>0.2*B32+0.4*C32+0.4*D32</f>
        <v>6.7000000000000011</v>
      </c>
      <c r="H32" s="10">
        <f>E32*0.3+F32*0.7</f>
        <v>2.3617021276595742</v>
      </c>
      <c r="I32" s="14">
        <f>(G32+H32)/2</f>
        <v>4.5308510638297879</v>
      </c>
      <c r="J32" s="20" t="s">
        <v>11</v>
      </c>
      <c r="K32" s="4"/>
      <c r="L32" s="26">
        <v>15</v>
      </c>
      <c r="M32" s="10">
        <f>(L32*9)/39+1</f>
        <v>4.4615384615384617</v>
      </c>
      <c r="N32" s="10">
        <f>IF(L32&gt;0,((L32*9)/39+1)*0.7+E32*0.3,"")</f>
        <v>5.4847790507364973</v>
      </c>
      <c r="O32" s="24">
        <f>IF(L32&gt;0,(G32+N32)/2,"")</f>
        <v>6.0923895253682492</v>
      </c>
      <c r="P32" s="20" t="str">
        <f>IF(AND(L32&gt;0,N32&gt;=5,O32&gt;=5.5),"PASS","")</f>
        <v>PASS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</row>
    <row r="33" spans="1:669" x14ac:dyDescent="0.25">
      <c r="A33" s="2">
        <v>5544</v>
      </c>
      <c r="B33" s="8">
        <v>8</v>
      </c>
      <c r="C33" s="7">
        <v>6.75</v>
      </c>
      <c r="D33" s="7">
        <v>3</v>
      </c>
      <c r="E33" s="10">
        <v>4.0425531914893611</v>
      </c>
      <c r="F33" s="10">
        <v>3.2075471698113209</v>
      </c>
      <c r="G33" s="17">
        <f>0.2*B33+0.4*C33+0.4*D33</f>
        <v>5.5000000000000009</v>
      </c>
      <c r="H33" s="10">
        <f>E33*0.3+F33*0.7</f>
        <v>3.4580489763147328</v>
      </c>
      <c r="I33" s="14">
        <f>(G33+H33)/2</f>
        <v>4.4790244881573669</v>
      </c>
      <c r="J33" s="20" t="s">
        <v>11</v>
      </c>
      <c r="K33" s="4"/>
      <c r="L33" s="26"/>
      <c r="M33" s="10"/>
      <c r="N33" s="10" t="str">
        <f>IF(L33&gt;0,((L33*9)/39+1)*0.7+E33*0.3,"")</f>
        <v/>
      </c>
      <c r="O33" s="10" t="str">
        <f>IF(L33&gt;0,(G33+N33)/2,"")</f>
        <v/>
      </c>
      <c r="P33" s="20" t="str">
        <f>IF(AND(L33&gt;0,N33&gt;=5,O33&gt;=5.5),"PASS","")</f>
        <v/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</row>
    <row r="34" spans="1:669" x14ac:dyDescent="0.25">
      <c r="A34" s="2">
        <v>5592</v>
      </c>
      <c r="B34" s="8">
        <v>10</v>
      </c>
      <c r="C34" s="7">
        <v>8</v>
      </c>
      <c r="D34" s="7">
        <v>9</v>
      </c>
      <c r="E34" s="10">
        <v>4.6808510638297873</v>
      </c>
      <c r="F34" s="10">
        <v>4.2264150943396226</v>
      </c>
      <c r="G34" s="17">
        <f>0.2*B34+0.4*C34+0.4*D34</f>
        <v>8.8000000000000007</v>
      </c>
      <c r="H34" s="10">
        <f>E34*0.3+F34*0.7</f>
        <v>4.3627458851866718</v>
      </c>
      <c r="I34" s="14">
        <f>(G34+H34)/2</f>
        <v>6.5813729425933367</v>
      </c>
      <c r="J34" s="20" t="s">
        <v>11</v>
      </c>
      <c r="K34" s="4"/>
      <c r="L34" s="26">
        <v>23</v>
      </c>
      <c r="M34" s="10">
        <f>(L34*9)/39+1</f>
        <v>6.3076923076923075</v>
      </c>
      <c r="N34" s="10">
        <f>IF(L34&gt;0,((L34*9)/39+1)*0.7+E34*0.3,"")</f>
        <v>5.8196399345335514</v>
      </c>
      <c r="O34" s="24">
        <f>IF(L34&gt;0,(G34+N34)/2,"")</f>
        <v>7.3098199672667761</v>
      </c>
      <c r="P34" s="20" t="str">
        <f>IF(AND(L34&gt;0,N34&gt;=5,O34&gt;=5.5),"PASS","")</f>
        <v>PASS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</row>
    <row r="35" spans="1:669" x14ac:dyDescent="0.25">
      <c r="A35" s="2">
        <v>5608</v>
      </c>
      <c r="B35" s="8">
        <v>10</v>
      </c>
      <c r="C35" s="7">
        <v>9.5</v>
      </c>
      <c r="D35" s="7">
        <v>4.5</v>
      </c>
      <c r="E35" s="10">
        <v>5.7446808510638299</v>
      </c>
      <c r="F35" s="10">
        <v>2.0188679245283021</v>
      </c>
      <c r="G35" s="17">
        <f>0.2*B35+0.4*C35+0.4*D35</f>
        <v>7.6000000000000005</v>
      </c>
      <c r="H35" s="10">
        <f>E35*0.3+F35*0.7</f>
        <v>3.13661180248896</v>
      </c>
      <c r="I35" s="14">
        <f>(G35+H35)/2</f>
        <v>5.3683059012444803</v>
      </c>
      <c r="J35" s="20" t="s">
        <v>11</v>
      </c>
      <c r="K35" s="4"/>
      <c r="L35" s="26"/>
      <c r="M35" s="10"/>
      <c r="N35" s="10" t="str">
        <f>IF(L35&gt;0,((L35*9)/39+1)*0.7+E35*0.3,"")</f>
        <v/>
      </c>
      <c r="O35" s="10" t="str">
        <f>IF(L35&gt;0,(G35+N35)/2,"")</f>
        <v/>
      </c>
      <c r="P35" s="20" t="str">
        <f>IF(AND(L35&gt;0,N35&gt;=5,O35&gt;=5.5),"PASS","")</f>
        <v/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</row>
    <row r="36" spans="1:669" x14ac:dyDescent="0.25">
      <c r="A36" s="2">
        <v>5624</v>
      </c>
      <c r="B36" s="8">
        <v>8</v>
      </c>
      <c r="C36" s="7">
        <v>7.25</v>
      </c>
      <c r="D36" s="7">
        <v>4</v>
      </c>
      <c r="E36" s="10">
        <v>4.0425531914893611</v>
      </c>
      <c r="F36" s="10">
        <v>2.867924528301887</v>
      </c>
      <c r="G36" s="17">
        <f>0.2*B36+0.4*C36+0.4*D36</f>
        <v>6.1</v>
      </c>
      <c r="H36" s="10">
        <f>E36*0.3+F36*0.7</f>
        <v>3.2203131272581293</v>
      </c>
      <c r="I36" s="14">
        <f>(G36+H36)/2</f>
        <v>4.6601565636290641</v>
      </c>
      <c r="J36" s="20" t="s">
        <v>11</v>
      </c>
      <c r="K36" s="4"/>
      <c r="L36" s="26"/>
      <c r="M36" s="10"/>
      <c r="N36" s="10" t="str">
        <f>IF(L36&gt;0,((L36*9)/39+1)*0.7+E36*0.3,"")</f>
        <v/>
      </c>
      <c r="O36" s="10" t="str">
        <f>IF(L36&gt;0,(G36+N36)/2,"")</f>
        <v/>
      </c>
      <c r="P36" s="20" t="str">
        <f>IF(AND(L36&gt;0,N36&gt;=5,O36&gt;=5.5),"PASS","")</f>
        <v/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</row>
    <row r="37" spans="1:669" x14ac:dyDescent="0.25">
      <c r="A37" s="2">
        <v>6085</v>
      </c>
      <c r="B37" s="8">
        <v>8</v>
      </c>
      <c r="C37" s="7">
        <v>8</v>
      </c>
      <c r="D37" s="7">
        <v>7.7</v>
      </c>
      <c r="E37" s="10">
        <v>6.5957446808510634</v>
      </c>
      <c r="F37" s="10"/>
      <c r="G37" s="17">
        <f>0.2*B37+0.4*C37+0.4*D37</f>
        <v>7.8800000000000008</v>
      </c>
      <c r="H37" s="10">
        <f>E37*0.3+F37*0.7</f>
        <v>1.978723404255319</v>
      </c>
      <c r="I37" s="14">
        <f>(G37+H37)/2</f>
        <v>4.9293617021276601</v>
      </c>
      <c r="J37" s="20" t="s">
        <v>11</v>
      </c>
      <c r="K37" s="4"/>
      <c r="L37" s="26">
        <v>18</v>
      </c>
      <c r="M37" s="10">
        <f>(L37*9)/39+1</f>
        <v>5.1538461538461542</v>
      </c>
      <c r="N37" s="10">
        <f>IF(L37&gt;0,((L37*9)/39+1)*0.7+E37*0.3,"")</f>
        <v>5.5864157119476268</v>
      </c>
      <c r="O37" s="24">
        <f>IF(L37&gt;0,(G37+N37)/2,"")</f>
        <v>6.7332078559738138</v>
      </c>
      <c r="P37" s="20" t="str">
        <f>IF(AND(L37&gt;0,N37&gt;=5,O37&gt;=5.5),"PASS","")</f>
        <v>PASS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</row>
    <row r="38" spans="1:669" x14ac:dyDescent="0.25">
      <c r="A38" s="2">
        <v>6101</v>
      </c>
      <c r="B38" s="8">
        <v>7</v>
      </c>
      <c r="C38" s="7">
        <v>6.75</v>
      </c>
      <c r="D38" s="7">
        <v>4</v>
      </c>
      <c r="E38" s="10">
        <v>4.0425531914893611</v>
      </c>
      <c r="F38" s="10">
        <v>3.3773584905660377</v>
      </c>
      <c r="G38" s="17">
        <f>0.2*B38+0.4*C38+0.4*D38</f>
        <v>5.7000000000000011</v>
      </c>
      <c r="H38" s="10">
        <f>E38*0.3+F38*0.7</f>
        <v>3.5769169008430346</v>
      </c>
      <c r="I38" s="14">
        <f>(G38+H38)/2</f>
        <v>4.6384584504215178</v>
      </c>
      <c r="J38" s="20" t="s">
        <v>11</v>
      </c>
      <c r="K38" s="4"/>
      <c r="L38" s="26">
        <v>23</v>
      </c>
      <c r="M38" s="10">
        <f>(L38*9)/39+1</f>
        <v>6.3076923076923075</v>
      </c>
      <c r="N38" s="10">
        <f>IF(L38&gt;0,((L38*9)/39+1)*0.7+E38*0.3,"")</f>
        <v>5.6281505728314229</v>
      </c>
      <c r="O38" s="24">
        <f>IF(L38&gt;0,(G38+N38)/2,"")</f>
        <v>5.664075286415712</v>
      </c>
      <c r="P38" s="20" t="str">
        <f>IF(AND(L38&gt;0,N38&gt;=5,O38&gt;=5.5),"PASS","")</f>
        <v>PASS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</row>
    <row r="39" spans="1:669" x14ac:dyDescent="0.25">
      <c r="A39" s="2">
        <v>6149</v>
      </c>
      <c r="B39" s="8">
        <v>7</v>
      </c>
      <c r="C39" s="7">
        <v>8.75</v>
      </c>
      <c r="D39" s="7">
        <v>7.2</v>
      </c>
      <c r="E39" s="10">
        <v>9.3617021276595747</v>
      </c>
      <c r="F39" s="10"/>
      <c r="G39" s="17">
        <f>0.2*B39+0.4*C39+0.4*D39</f>
        <v>7.7800000000000011</v>
      </c>
      <c r="H39" s="10">
        <f>E39*0.3+F39*0.7</f>
        <v>2.8085106382978724</v>
      </c>
      <c r="I39" s="14">
        <f>(G39+H39)/2</f>
        <v>5.2942553191489363</v>
      </c>
      <c r="J39" s="20" t="s">
        <v>11</v>
      </c>
      <c r="K39" s="4"/>
      <c r="L39" s="26">
        <v>23</v>
      </c>
      <c r="M39" s="10">
        <f>(L39*9)/39+1</f>
        <v>6.3076923076923075</v>
      </c>
      <c r="N39" s="10">
        <f>IF(L39&gt;0,((L39*9)/39+1)*0.7+E39*0.3,"")</f>
        <v>7.2238952536824872</v>
      </c>
      <c r="O39" s="24">
        <f>IF(L39&gt;0,(G39+N39)/2,"")</f>
        <v>7.5019476268412442</v>
      </c>
      <c r="P39" s="20" t="str">
        <f>IF(AND(L39&gt;0,N39&gt;=5,O39&gt;=5.5),"PASS","")</f>
        <v>PASS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</row>
    <row r="40" spans="1:669" x14ac:dyDescent="0.25">
      <c r="A40" s="2">
        <v>6634</v>
      </c>
      <c r="B40" s="8">
        <v>7</v>
      </c>
      <c r="C40" s="7">
        <v>7.75</v>
      </c>
      <c r="D40" s="7">
        <v>7.5</v>
      </c>
      <c r="E40" s="10">
        <v>3.8297872340425529</v>
      </c>
      <c r="F40" s="10">
        <v>3.3773584905660377</v>
      </c>
      <c r="G40" s="17">
        <f>0.2*B40+0.4*C40+0.4*D40</f>
        <v>7.5</v>
      </c>
      <c r="H40" s="10">
        <f>E40*0.3+F40*0.7</f>
        <v>3.5130871136089921</v>
      </c>
      <c r="I40" s="14">
        <f>(G40+H40)/2</f>
        <v>5.5065435568044965</v>
      </c>
      <c r="J40" s="20" t="s">
        <v>11</v>
      </c>
      <c r="K40" s="4"/>
      <c r="L40" s="26">
        <v>18</v>
      </c>
      <c r="M40" s="10">
        <f>(L40*9)/39+1</f>
        <v>5.1538461538461542</v>
      </c>
      <c r="N40" s="27">
        <f>IF(L40&gt;0,((L40*9)/39+1)*0.7+E40*0.3,"")</f>
        <v>4.7566284779050738</v>
      </c>
      <c r="O40" s="10"/>
      <c r="P40" s="20" t="str">
        <f>IF(AND(L40&gt;0,N40&gt;=5,O40&gt;=5.5),"PASS","")</f>
        <v/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</row>
    <row r="41" spans="1:669" x14ac:dyDescent="0.25">
      <c r="A41" s="2">
        <v>6642</v>
      </c>
      <c r="B41" s="8">
        <v>7</v>
      </c>
      <c r="C41" s="7">
        <v>10</v>
      </c>
      <c r="D41" s="7">
        <v>6.5</v>
      </c>
      <c r="E41" s="10">
        <v>3.1914893617021276</v>
      </c>
      <c r="F41" s="10">
        <v>5.7547169811320753</v>
      </c>
      <c r="G41" s="17">
        <f>0.2*B41+0.4*C41+0.4*D41</f>
        <v>8</v>
      </c>
      <c r="H41" s="22">
        <f>E41*0.3+F41*0.7</f>
        <v>4.9857486953030907</v>
      </c>
      <c r="I41" s="14">
        <f>(G41+H41)/2</f>
        <v>6.4928743476515454</v>
      </c>
      <c r="J41" s="20" t="s">
        <v>11</v>
      </c>
      <c r="K41" s="4"/>
      <c r="L41" s="26">
        <v>22</v>
      </c>
      <c r="M41" s="10">
        <f>(L41*9)/39+1</f>
        <v>6.0769230769230766</v>
      </c>
      <c r="N41" s="10">
        <f>IF(L41&gt;0,((L41*9)/39+1)*0.7+E41*0.3,"")</f>
        <v>5.211292962356791</v>
      </c>
      <c r="O41" s="24">
        <f>IF(L41&gt;0,(G41+N41)/2,"")</f>
        <v>6.605646481178395</v>
      </c>
      <c r="P41" s="20" t="str">
        <f>IF(AND(L41&gt;0,N41&gt;=5,O41&gt;=5.5),"PASS","")</f>
        <v>PASS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</row>
    <row r="42" spans="1:669" x14ac:dyDescent="0.25">
      <c r="A42" s="2">
        <v>6650</v>
      </c>
      <c r="B42" s="8">
        <v>10</v>
      </c>
      <c r="C42" s="7">
        <v>6.75</v>
      </c>
      <c r="D42" s="7">
        <v>5.2</v>
      </c>
      <c r="E42" s="10">
        <v>4.6808510638297873</v>
      </c>
      <c r="F42" s="10">
        <v>4.3962264150943398</v>
      </c>
      <c r="G42" s="17">
        <f>0.2*B42+0.4*C42+0.4*D42</f>
        <v>6.78</v>
      </c>
      <c r="H42" s="10">
        <f>E42*0.3+F42*0.7</f>
        <v>4.4816138097149736</v>
      </c>
      <c r="I42" s="14">
        <f>(G42+H42)/2</f>
        <v>5.6308069048574865</v>
      </c>
      <c r="J42" s="20" t="s">
        <v>11</v>
      </c>
      <c r="K42" s="4"/>
      <c r="L42" s="26">
        <v>24</v>
      </c>
      <c r="M42" s="10">
        <f>(L42*9)/39+1</f>
        <v>6.5384615384615383</v>
      </c>
      <c r="N42" s="10">
        <f>IF(L42&gt;0,((L42*9)/39+1)*0.7+E42*0.3,"")</f>
        <v>5.9811783960720124</v>
      </c>
      <c r="O42" s="24">
        <f>IF(L42&gt;0,(G42+N42)/2,"")</f>
        <v>6.3805891980360059</v>
      </c>
      <c r="P42" s="20" t="str">
        <f>IF(AND(L42&gt;0,N42&gt;=5,O42&gt;=5.5),"PASS","")</f>
        <v>PASS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</row>
    <row r="43" spans="1:669" x14ac:dyDescent="0.25">
      <c r="A43" s="2">
        <v>6730</v>
      </c>
      <c r="B43" s="8">
        <v>7</v>
      </c>
      <c r="C43" s="7">
        <v>7.75</v>
      </c>
      <c r="D43" s="7">
        <v>4.5</v>
      </c>
      <c r="E43" s="10">
        <v>4.2553191489361701</v>
      </c>
      <c r="F43" s="10">
        <v>3.3773584905660377</v>
      </c>
      <c r="G43" s="17">
        <f>0.2*B43+0.4*C43+0.4*D43</f>
        <v>6.3</v>
      </c>
      <c r="H43" s="10">
        <f>E43*0.3+F43*0.7</f>
        <v>3.6407466880770771</v>
      </c>
      <c r="I43" s="14">
        <f>(G43+H43)/2</f>
        <v>4.9703733440385385</v>
      </c>
      <c r="J43" s="20" t="s">
        <v>11</v>
      </c>
      <c r="K43" s="4"/>
      <c r="L43" s="26"/>
      <c r="M43" s="10"/>
      <c r="N43" s="10" t="str">
        <f>IF(L43&gt;0,((L43*9)/39+1)*0.7+E43*0.3,"")</f>
        <v/>
      </c>
      <c r="O43" s="10" t="str">
        <f>IF(L43&gt;0,(G43+N43)/2,"")</f>
        <v/>
      </c>
      <c r="P43" s="20" t="str">
        <f>IF(AND(L43&gt;0,N43&gt;=5,O43&gt;=5.5),"PASS","")</f>
        <v/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</row>
    <row r="44" spans="1:669" x14ac:dyDescent="0.25">
      <c r="A44" s="2">
        <v>6746</v>
      </c>
      <c r="B44" s="8">
        <v>7</v>
      </c>
      <c r="C44" s="7">
        <v>6.75</v>
      </c>
      <c r="D44" s="7">
        <v>4.5</v>
      </c>
      <c r="E44" s="10">
        <v>5.957446808510638</v>
      </c>
      <c r="F44" s="10">
        <v>2.1886792452830188</v>
      </c>
      <c r="G44" s="17">
        <f>0.2*B44+0.4*C44+0.4*D44</f>
        <v>5.9</v>
      </c>
      <c r="H44" s="10">
        <f>E44*0.3+F44*0.7</f>
        <v>3.3193095142513043</v>
      </c>
      <c r="I44" s="14">
        <f>(G44+H44)/2</f>
        <v>4.6096547571256519</v>
      </c>
      <c r="J44" s="20" t="s">
        <v>11</v>
      </c>
      <c r="K44" s="4"/>
      <c r="L44" s="26">
        <v>22</v>
      </c>
      <c r="M44" s="10">
        <f>(L44*9)/39+1</f>
        <v>6.0769230769230766</v>
      </c>
      <c r="N44" s="10">
        <f>IF(L44&gt;0,((L44*9)/39+1)*0.7+E44*0.3,"")</f>
        <v>6.0410801963993439</v>
      </c>
      <c r="O44" s="24">
        <f>IF(L44&gt;0,(G44+N44)/2,"")</f>
        <v>5.9705400981996721</v>
      </c>
      <c r="P44" s="20" t="str">
        <f>IF(AND(L44&gt;0,N44&gt;=5,O44&gt;=5.5),"PASS","")</f>
        <v>PASS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</row>
    <row r="45" spans="1:669" x14ac:dyDescent="0.25">
      <c r="A45" s="2">
        <v>7223</v>
      </c>
      <c r="B45" s="8">
        <v>7.5</v>
      </c>
      <c r="C45" s="7">
        <v>6.5</v>
      </c>
      <c r="D45" s="7">
        <v>5.5</v>
      </c>
      <c r="E45" s="10">
        <v>5.5319148936170217</v>
      </c>
      <c r="F45" s="10">
        <v>4.0566037735849054</v>
      </c>
      <c r="G45" s="17">
        <f>0.2*B45+0.4*C45+0.4*D45</f>
        <v>6.3</v>
      </c>
      <c r="H45" s="10">
        <f>E45*0.3+F45*0.7</f>
        <v>4.4991971095945402</v>
      </c>
      <c r="I45" s="14">
        <f>(G45+H45)/2</f>
        <v>5.3995985547972705</v>
      </c>
      <c r="J45" s="20" t="s">
        <v>11</v>
      </c>
      <c r="K45" s="4"/>
      <c r="L45" s="26">
        <v>26</v>
      </c>
      <c r="M45" s="10">
        <f>(L45*9)/39+1</f>
        <v>7</v>
      </c>
      <c r="N45" s="10">
        <f>IF(L45&gt;0,((L45*9)/39+1)*0.7+E45*0.3,"")</f>
        <v>6.5595744680851062</v>
      </c>
      <c r="O45" s="24">
        <f>IF(L45&gt;0,(G45+N45)/2,"")</f>
        <v>6.4297872340425535</v>
      </c>
      <c r="P45" s="20" t="str">
        <f>IF(AND(L45&gt;0,N45&gt;=5,O45&gt;=5.5),"PASS","")</f>
        <v>PASS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</row>
    <row r="46" spans="1:669" x14ac:dyDescent="0.25">
      <c r="A46" s="2">
        <v>7255</v>
      </c>
      <c r="B46" s="8">
        <v>8</v>
      </c>
      <c r="C46" s="7">
        <v>5.5</v>
      </c>
      <c r="D46" s="24">
        <v>8</v>
      </c>
      <c r="E46" s="10">
        <v>5.957446808510638</v>
      </c>
      <c r="F46" s="10">
        <v>6.4339622641509431</v>
      </c>
      <c r="G46" s="17">
        <f>0.2*B46+0.4*C46+0.4*D46</f>
        <v>7</v>
      </c>
      <c r="H46" s="10">
        <f>E46*0.3+F46*0.7</f>
        <v>6.2910076274588516</v>
      </c>
      <c r="I46" s="14"/>
      <c r="J46" s="18" t="s">
        <v>10</v>
      </c>
      <c r="K46" s="4"/>
      <c r="L46" s="26"/>
      <c r="M46" s="10"/>
      <c r="N46" s="10" t="str">
        <f>IF(L46&gt;0,((L46*9)/39+1)*0.7+E46*0.3,"")</f>
        <v/>
      </c>
      <c r="O46" s="24">
        <v>6.7</v>
      </c>
      <c r="P46" s="20" t="s">
        <v>15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</row>
    <row r="47" spans="1:669" x14ac:dyDescent="0.25">
      <c r="A47" s="2">
        <v>7279</v>
      </c>
      <c r="B47" s="8">
        <v>8</v>
      </c>
      <c r="C47" s="7">
        <v>6</v>
      </c>
      <c r="D47" s="7">
        <v>5</v>
      </c>
      <c r="E47" s="10">
        <v>6.1702127659574471</v>
      </c>
      <c r="F47" s="10">
        <v>3.7169811320754715</v>
      </c>
      <c r="G47" s="17">
        <f>0.2*B47+0.4*C47+0.4*D47</f>
        <v>6</v>
      </c>
      <c r="H47" s="10">
        <f>E47*0.3+F47*0.7</f>
        <v>4.4529506222400634</v>
      </c>
      <c r="I47" s="14">
        <f>(G47+H47)/2</f>
        <v>5.2264753111200317</v>
      </c>
      <c r="J47" s="20" t="s">
        <v>11</v>
      </c>
      <c r="K47" s="4"/>
      <c r="L47" s="26">
        <v>18</v>
      </c>
      <c r="M47" s="10">
        <f>(L47*9)/39+1</f>
        <v>5.1538461538461542</v>
      </c>
      <c r="N47" s="10">
        <f>IF(L47&gt;0,((L47*9)/39+1)*0.7+E47*0.3,"")</f>
        <v>5.4587561374795417</v>
      </c>
      <c r="O47" s="24">
        <f>IF(L47&gt;0,(G47+N47)/2,"")</f>
        <v>5.7293780687397708</v>
      </c>
      <c r="P47" s="20" t="str">
        <f>IF(AND(L47&gt;0,N47&gt;=5,O47&gt;=5.5),"PASS","")</f>
        <v>PASS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</row>
    <row r="48" spans="1:669" x14ac:dyDescent="0.25">
      <c r="A48" s="2">
        <v>7287</v>
      </c>
      <c r="B48" s="8">
        <v>8.5</v>
      </c>
      <c r="C48" s="7">
        <v>7.75</v>
      </c>
      <c r="D48" s="7">
        <v>7.5</v>
      </c>
      <c r="E48" s="10">
        <v>6.5957446808510634</v>
      </c>
      <c r="F48" s="10">
        <v>4.2264150943396226</v>
      </c>
      <c r="G48" s="17">
        <f>0.2*B48+0.4*C48+0.4*D48</f>
        <v>7.8000000000000007</v>
      </c>
      <c r="H48" s="10">
        <f>E48*0.3+F48*0.7</f>
        <v>4.9372139702930546</v>
      </c>
      <c r="I48" s="14">
        <f>(G48+H48)/2</f>
        <v>6.3686069851465277</v>
      </c>
      <c r="J48" s="20" t="s">
        <v>11</v>
      </c>
      <c r="K48" s="4"/>
      <c r="L48" s="26">
        <v>22</v>
      </c>
      <c r="M48" s="10">
        <f>(L48*9)/39+1</f>
        <v>6.0769230769230766</v>
      </c>
      <c r="N48" s="10">
        <f>IF(L48&gt;0,((L48*9)/39+1)*0.7+E48*0.3,"")</f>
        <v>6.2325695581014724</v>
      </c>
      <c r="O48" s="24">
        <f>IF(L48&gt;0,(G48+N48)/2,"")</f>
        <v>7.0162847790507366</v>
      </c>
      <c r="P48" s="20" t="str">
        <f>IF(AND(L48&gt;0,N48&gt;=5,O48&gt;=5.5),"PASS","")</f>
        <v>PASS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</row>
    <row r="49" spans="1:669" x14ac:dyDescent="0.25">
      <c r="A49" s="2">
        <v>7295</v>
      </c>
      <c r="B49" s="8">
        <v>8</v>
      </c>
      <c r="C49" s="7">
        <v>5</v>
      </c>
      <c r="D49" s="24">
        <v>7</v>
      </c>
      <c r="E49" s="10">
        <v>10</v>
      </c>
      <c r="F49" s="10">
        <v>6.2641509433962268</v>
      </c>
      <c r="G49" s="17">
        <f>0.2*B49+0.4*C49+0.4*D49</f>
        <v>6.4</v>
      </c>
      <c r="H49" s="10">
        <f>E49*0.3+F49*0.7</f>
        <v>7.3849056603773588</v>
      </c>
      <c r="I49" s="14"/>
      <c r="J49" s="20" t="s">
        <v>10</v>
      </c>
      <c r="K49" s="4"/>
      <c r="L49" s="26"/>
      <c r="M49" s="10"/>
      <c r="N49" s="10" t="str">
        <f>IF(L49&gt;0,((L49*9)/39+1)*0.7+E49*0.3,"")</f>
        <v/>
      </c>
      <c r="O49" s="31">
        <v>6.9</v>
      </c>
      <c r="P49" s="20" t="s">
        <v>15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</row>
    <row r="50" spans="1:669" x14ac:dyDescent="0.25">
      <c r="A50" s="2">
        <v>7311</v>
      </c>
      <c r="B50" s="8">
        <v>9</v>
      </c>
      <c r="C50" s="7">
        <v>8</v>
      </c>
      <c r="D50" s="7">
        <v>5.5</v>
      </c>
      <c r="E50" s="10">
        <v>5.957446808510638</v>
      </c>
      <c r="F50" s="10">
        <v>3.3773584905660377</v>
      </c>
      <c r="G50" s="17">
        <f>0.2*B50+0.4*C50+0.4*D50</f>
        <v>7.2</v>
      </c>
      <c r="H50" s="10">
        <f>E50*0.3+F50*0.7</f>
        <v>4.1513849859494174</v>
      </c>
      <c r="I50" s="14">
        <f>(G50+H50)/2</f>
        <v>5.6756924929747088</v>
      </c>
      <c r="J50" s="20" t="s">
        <v>11</v>
      </c>
      <c r="K50" s="4"/>
      <c r="L50" s="26">
        <v>22</v>
      </c>
      <c r="M50" s="10">
        <f>(L50*9)/39+1</f>
        <v>6.0769230769230766</v>
      </c>
      <c r="N50" s="10">
        <f>IF(L50&gt;0,((L50*9)/39+1)*0.7+E50*0.3,"")</f>
        <v>6.0410801963993439</v>
      </c>
      <c r="O50" s="24">
        <f>IF(L50&gt;0,(G50+N50)/2,"")</f>
        <v>6.6205400981996725</v>
      </c>
      <c r="P50" s="20" t="str">
        <f>IF(AND(L50&gt;0,N50&gt;=5,O50&gt;=5.5),"PASS","")</f>
        <v>PASS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</row>
    <row r="51" spans="1:669" x14ac:dyDescent="0.25">
      <c r="A51" s="2">
        <v>7756</v>
      </c>
      <c r="B51" s="8">
        <v>8</v>
      </c>
      <c r="C51" s="7">
        <v>8.5</v>
      </c>
      <c r="D51" s="7">
        <v>5.5</v>
      </c>
      <c r="E51" s="10">
        <v>4.0425531914893611</v>
      </c>
      <c r="F51" s="10">
        <v>3.7169811320754715</v>
      </c>
      <c r="G51" s="17">
        <f>0.2*B51+0.4*C51+0.4*D51</f>
        <v>7.2</v>
      </c>
      <c r="H51" s="10">
        <f>E51*0.3+F51*0.7</f>
        <v>3.8146527498996381</v>
      </c>
      <c r="I51" s="14">
        <f>(G51+H51)/2</f>
        <v>5.5073263749498196</v>
      </c>
      <c r="J51" s="20" t="s">
        <v>11</v>
      </c>
      <c r="K51" s="4"/>
      <c r="L51" s="26">
        <v>17</v>
      </c>
      <c r="M51" s="10">
        <f>(L51*9)/39+1</f>
        <v>4.9230769230769234</v>
      </c>
      <c r="N51" s="27">
        <f>IF(L51&gt;0,((L51*9)/39+1)*0.7+E51*0.3,"")</f>
        <v>4.6589198036006545</v>
      </c>
      <c r="O51" s="10"/>
      <c r="P51" s="20" t="str">
        <f>IF(AND(L51&gt;0,N51&gt;=5,O51&gt;=5.5),"PASS","")</f>
        <v/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</row>
    <row r="52" spans="1:669" x14ac:dyDescent="0.25">
      <c r="A52" s="2">
        <v>7772</v>
      </c>
      <c r="B52" s="8">
        <v>6</v>
      </c>
      <c r="C52" s="7">
        <v>8.75</v>
      </c>
      <c r="D52" s="7">
        <v>8.5</v>
      </c>
      <c r="E52" s="10">
        <v>2.978723404255319</v>
      </c>
      <c r="F52" s="10">
        <v>2.1886792452830188</v>
      </c>
      <c r="G52" s="17">
        <f>0.2*B52+0.4*C52+0.4*D52</f>
        <v>8.1000000000000014</v>
      </c>
      <c r="H52" s="10">
        <f>E52*0.3+F52*0.7</f>
        <v>2.4256924929747088</v>
      </c>
      <c r="I52" s="14">
        <f>(G52+H52)/2</f>
        <v>5.2628462464873547</v>
      </c>
      <c r="J52" s="20" t="s">
        <v>11</v>
      </c>
      <c r="K52" s="4"/>
      <c r="L52" s="26">
        <v>26</v>
      </c>
      <c r="M52" s="10">
        <f>(L52*9)/39+1</f>
        <v>7</v>
      </c>
      <c r="N52" s="10">
        <f>IF(L52&gt;0,((L52*9)/39+1)*0.7+E52*0.3,"")</f>
        <v>5.7936170212765949</v>
      </c>
      <c r="O52" s="24">
        <f>IF(L52&gt;0,(G52+N52)/2,"")</f>
        <v>6.9468085106382986</v>
      </c>
      <c r="P52" s="20" t="str">
        <f>IF(AND(L52&gt;0,N52&gt;=5,O52&gt;=5.5),"PASS","")</f>
        <v>PASS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</row>
    <row r="53" spans="1:669" x14ac:dyDescent="0.25">
      <c r="A53" s="2">
        <v>7796</v>
      </c>
      <c r="B53" s="8">
        <v>9</v>
      </c>
      <c r="C53" s="7">
        <v>10</v>
      </c>
      <c r="D53" s="7">
        <v>10</v>
      </c>
      <c r="E53" s="10">
        <v>6.1702127659574471</v>
      </c>
      <c r="F53" s="10">
        <v>3.5471698113207548</v>
      </c>
      <c r="G53" s="17">
        <f>0.2*B53+0.4*C53+0.4*D53</f>
        <v>9.8000000000000007</v>
      </c>
      <c r="H53" s="10">
        <f>E53*0.3+F53*0.7</f>
        <v>4.3340826977117626</v>
      </c>
      <c r="I53" s="14">
        <f>(G53+H53)/2</f>
        <v>7.0670413488558816</v>
      </c>
      <c r="J53" s="20" t="s">
        <v>11</v>
      </c>
      <c r="K53" s="4"/>
      <c r="L53" s="26">
        <v>19</v>
      </c>
      <c r="M53" s="10">
        <f>(L53*9)/39+1</f>
        <v>5.384615384615385</v>
      </c>
      <c r="N53" s="10">
        <f>IF(L53&gt;0,((L53*9)/39+1)*0.7+E53*0.3,"")</f>
        <v>5.6202945990180027</v>
      </c>
      <c r="O53" s="24">
        <f>IF(L53&gt;0,(G53+N53)/2,"")</f>
        <v>7.7101472995090017</v>
      </c>
      <c r="P53" s="20" t="str">
        <f>IF(AND(L53&gt;0,N53&gt;=5,O53&gt;=5.5),"PASS","")</f>
        <v>PASS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</row>
    <row r="54" spans="1:669" x14ac:dyDescent="0.25">
      <c r="A54" s="29">
        <v>7852</v>
      </c>
      <c r="B54" s="30">
        <v>8</v>
      </c>
      <c r="C54" s="10">
        <v>7.5</v>
      </c>
      <c r="D54" s="10">
        <v>6</v>
      </c>
      <c r="E54" s="10">
        <v>6.1702127659574471</v>
      </c>
      <c r="F54" s="10">
        <v>3.5471698113207548</v>
      </c>
      <c r="G54" s="17">
        <f>0.2*B54+0.4*C54+0.4*D54</f>
        <v>7</v>
      </c>
      <c r="H54" s="10">
        <f>E54*0.3+F54*0.7</f>
        <v>4.3340826977117626</v>
      </c>
      <c r="I54" s="14">
        <f>(G54+H54)/2</f>
        <v>5.6670413488558813</v>
      </c>
      <c r="J54" s="20" t="s">
        <v>11</v>
      </c>
      <c r="K54" s="4"/>
      <c r="L54" s="26">
        <v>15</v>
      </c>
      <c r="M54" s="10">
        <f>(L54*9)/39+1</f>
        <v>4.4615384615384617</v>
      </c>
      <c r="N54" s="28">
        <f>IF(L54&gt;0,((L54*9)/39+1)*0.7+E54*0.3,"")</f>
        <v>4.974140752864157</v>
      </c>
      <c r="O54" s="10"/>
      <c r="P54" s="20" t="str">
        <f>IF(AND(L54&gt;0,N54&gt;=5,O54&gt;=5.5),"PASS","")</f>
        <v/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</row>
    <row r="55" spans="1:669" x14ac:dyDescent="0.25">
      <c r="A55" s="2">
        <v>7860</v>
      </c>
      <c r="B55" s="8">
        <v>9.5</v>
      </c>
      <c r="C55" s="7">
        <v>8.75</v>
      </c>
      <c r="D55" s="7">
        <v>5.5</v>
      </c>
      <c r="E55" s="10">
        <v>7.2340425531914896</v>
      </c>
      <c r="F55" s="10">
        <v>3.7169811320754715</v>
      </c>
      <c r="G55" s="17">
        <f>0.2*B55+0.4*C55+0.4*D55</f>
        <v>7.6000000000000005</v>
      </c>
      <c r="H55" s="10">
        <f>E55*0.3+F55*0.7</f>
        <v>4.772099558410277</v>
      </c>
      <c r="I55" s="14">
        <f>(G55+H55)/2</f>
        <v>6.1860497792051383</v>
      </c>
      <c r="J55" s="20" t="s">
        <v>11</v>
      </c>
      <c r="K55" s="4"/>
      <c r="L55" s="26">
        <v>20</v>
      </c>
      <c r="M55" s="10">
        <f>(L55*9)/39+1</f>
        <v>5.615384615384615</v>
      </c>
      <c r="N55" s="10">
        <f>IF(L55&gt;0,((L55*9)/39+1)*0.7+E55*0.3,"")</f>
        <v>6.1009819967266772</v>
      </c>
      <c r="O55" s="24">
        <f>IF(L55&gt;0,(G55+N55)/2,"")</f>
        <v>6.8504909983633393</v>
      </c>
      <c r="P55" s="20" t="str">
        <f>IF(AND(L55&gt;0,N55&gt;=5,O55&gt;=5.5),"PASS","")</f>
        <v>PASS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</row>
    <row r="56" spans="1:669" x14ac:dyDescent="0.25">
      <c r="A56" s="2">
        <v>8337</v>
      </c>
      <c r="B56" s="8">
        <v>7</v>
      </c>
      <c r="C56" s="7">
        <v>9.5</v>
      </c>
      <c r="D56" s="7">
        <v>5</v>
      </c>
      <c r="E56" s="10">
        <v>5.3191489361702127</v>
      </c>
      <c r="F56" s="10">
        <v>4.3962264150943398</v>
      </c>
      <c r="G56" s="17">
        <f>0.2*B56+0.4*C56+0.4*D56</f>
        <v>7.2</v>
      </c>
      <c r="H56" s="10">
        <f>E56*0.3+F56*0.7</f>
        <v>4.6731031714171021</v>
      </c>
      <c r="I56" s="14">
        <f>(G56+H56)/2</f>
        <v>5.9365515857085516</v>
      </c>
      <c r="J56" s="20" t="s">
        <v>11</v>
      </c>
      <c r="K56" s="4"/>
      <c r="L56" s="26">
        <v>28</v>
      </c>
      <c r="M56" s="10">
        <f>(L56*9)/39+1</f>
        <v>7.4615384615384617</v>
      </c>
      <c r="N56" s="10">
        <f>IF(L56&gt;0,((L56*9)/39+1)*0.7+E56*0.3,"")</f>
        <v>6.8188216039279865</v>
      </c>
      <c r="O56" s="24">
        <f>IF(L56&gt;0,(G56+N56)/2,"")</f>
        <v>7.0094108019639929</v>
      </c>
      <c r="P56" s="20" t="str">
        <f>IF(AND(L56&gt;0,N56&gt;=5,O56&gt;=5.5),"PASS","")</f>
        <v>PASS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</row>
    <row r="57" spans="1:669" x14ac:dyDescent="0.25">
      <c r="A57" s="2">
        <v>8353</v>
      </c>
      <c r="B57" s="8">
        <v>8</v>
      </c>
      <c r="C57" s="7">
        <v>6.5</v>
      </c>
      <c r="D57" s="7">
        <v>6.5</v>
      </c>
      <c r="E57" s="10">
        <v>4.0425531914893611</v>
      </c>
      <c r="F57" s="10">
        <v>5.0754716981132075</v>
      </c>
      <c r="G57" s="17">
        <f>0.2*B57+0.4*C57+0.4*D57</f>
        <v>6.8000000000000007</v>
      </c>
      <c r="H57" s="10">
        <f>E57*0.3+F57*0.7</f>
        <v>4.765596146126053</v>
      </c>
      <c r="I57" s="14">
        <f>(G57+H57)/2</f>
        <v>5.7827980730630273</v>
      </c>
      <c r="J57" s="20" t="s">
        <v>11</v>
      </c>
      <c r="K57" s="4"/>
      <c r="L57" s="26">
        <v>24</v>
      </c>
      <c r="M57" s="10">
        <f>(L57*9)/39+1</f>
        <v>6.5384615384615383</v>
      </c>
      <c r="N57" s="10">
        <f>IF(L57&gt;0,((L57*9)/39+1)*0.7+E57*0.3,"")</f>
        <v>5.7896890343698848</v>
      </c>
      <c r="O57" s="24">
        <f>IF(L57&gt;0,(G57+N57)/2,"")</f>
        <v>6.2948445171849432</v>
      </c>
      <c r="P57" s="20" t="str">
        <f>IF(AND(L57&gt;0,N57&gt;=5,O57&gt;=5.5),"PASS","")</f>
        <v>PASS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</row>
    <row r="58" spans="1:669" x14ac:dyDescent="0.25">
      <c r="A58" s="2">
        <v>8417</v>
      </c>
      <c r="B58" s="8">
        <v>7</v>
      </c>
      <c r="C58" s="7">
        <v>6.25</v>
      </c>
      <c r="D58" s="7">
        <v>5</v>
      </c>
      <c r="E58" s="10">
        <v>4.6808510638297873</v>
      </c>
      <c r="F58" s="10">
        <v>4.7358490566037741</v>
      </c>
      <c r="G58" s="17">
        <f>0.2*B58+0.4*C58+0.4*D58</f>
        <v>5.9</v>
      </c>
      <c r="H58" s="10">
        <f>E58*0.3+F58*0.7</f>
        <v>4.719349658771578</v>
      </c>
      <c r="I58" s="14">
        <f>(G58+H58)/2</f>
        <v>5.3096748293857896</v>
      </c>
      <c r="J58" s="20" t="s">
        <v>11</v>
      </c>
      <c r="K58" s="4"/>
      <c r="L58" s="26">
        <v>15</v>
      </c>
      <c r="M58" s="10">
        <f>(L58*9)/39+1</f>
        <v>4.4615384615384617</v>
      </c>
      <c r="N58" s="27">
        <f>IF(L58&gt;0,((L58*9)/39+1)*0.7+E58*0.3,"")</f>
        <v>4.5273322422258593</v>
      </c>
      <c r="O58" s="33"/>
      <c r="P58" s="20" t="str">
        <f>IF(AND(L58&gt;0,N58&gt;=5,O58&gt;=5.5),"PASS","")</f>
        <v/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</row>
    <row r="59" spans="1:669" x14ac:dyDescent="0.25">
      <c r="A59" s="2">
        <v>8918</v>
      </c>
      <c r="B59" s="8">
        <v>8</v>
      </c>
      <c r="C59" s="7">
        <v>10</v>
      </c>
      <c r="D59" s="7">
        <v>6.5</v>
      </c>
      <c r="E59" s="10">
        <v>4.0425531914893611</v>
      </c>
      <c r="F59" s="10">
        <v>5.0754716981132075</v>
      </c>
      <c r="G59" s="17">
        <f>0.2*B59+0.4*C59+0.4*D59</f>
        <v>8.1999999999999993</v>
      </c>
      <c r="H59" s="10">
        <f>E59*0.3+F59*0.7</f>
        <v>4.765596146126053</v>
      </c>
      <c r="I59" s="14">
        <f>(G59+H59)/2</f>
        <v>6.4827980730630266</v>
      </c>
      <c r="J59" s="20" t="s">
        <v>11</v>
      </c>
      <c r="K59" s="4"/>
      <c r="L59" s="26">
        <v>25</v>
      </c>
      <c r="M59" s="10">
        <f>(L59*9)/39+1</f>
        <v>6.7692307692307692</v>
      </c>
      <c r="N59" s="10">
        <f>IF(L59&gt;0,((L59*9)/39+1)*0.7+E59*0.3,"")</f>
        <v>5.9512274959083467</v>
      </c>
      <c r="O59" s="24">
        <f>IF(L59&gt;0,(G59+N59)/2,"")</f>
        <v>7.075613747954173</v>
      </c>
      <c r="P59" s="20" t="str">
        <f>IF(AND(L59&gt;0,N59&gt;=5,O59&gt;=5.5),"PASS","")</f>
        <v>PASS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</row>
    <row r="60" spans="1:669" x14ac:dyDescent="0.25">
      <c r="A60" s="2">
        <v>8950</v>
      </c>
      <c r="B60" s="8">
        <v>7</v>
      </c>
      <c r="C60" s="7">
        <v>9</v>
      </c>
      <c r="D60" s="7">
        <v>3</v>
      </c>
      <c r="E60" s="10">
        <v>1.0638297872340425</v>
      </c>
      <c r="F60" s="10">
        <v>2.1886792452830188</v>
      </c>
      <c r="G60" s="17">
        <f>0.2*B60+0.4*C60+0.4*D60</f>
        <v>6.2</v>
      </c>
      <c r="H60" s="10">
        <f>E60*0.3+F60*0.7</f>
        <v>1.8512244078683258</v>
      </c>
      <c r="I60" s="14">
        <f>(G60+H60)/2</f>
        <v>4.0256122039341626</v>
      </c>
      <c r="J60" s="20" t="s">
        <v>11</v>
      </c>
      <c r="K60" s="4"/>
      <c r="L60" s="26"/>
      <c r="M60" s="10"/>
      <c r="N60" s="10" t="str">
        <f>IF(L60&gt;0,((L60*9)/39+1)*0.7+E60*0.3,"")</f>
        <v/>
      </c>
      <c r="O60" s="10" t="str">
        <f>IF(L60&gt;0,(G60+N60)/2,"")</f>
        <v/>
      </c>
      <c r="P60" s="20" t="str">
        <f>IF(AND(L60&gt;0,N60&gt;=5,O60&gt;=5.5),"PASS","")</f>
        <v/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</row>
    <row r="61" spans="1:669" x14ac:dyDescent="0.25">
      <c r="A61" s="29">
        <v>8958</v>
      </c>
      <c r="B61" s="30">
        <v>8</v>
      </c>
      <c r="C61" s="10">
        <v>6.25</v>
      </c>
      <c r="D61" s="10">
        <v>6.2</v>
      </c>
      <c r="E61" s="10">
        <v>5.1063829787234036</v>
      </c>
      <c r="F61" s="10">
        <v>3.2075471698113209</v>
      </c>
      <c r="G61" s="17">
        <f>0.2*B61+0.4*C61+0.4*D61</f>
        <v>6.58</v>
      </c>
      <c r="H61" s="10">
        <f>E61*0.3+F61*0.7</f>
        <v>3.7771979124849455</v>
      </c>
      <c r="I61" s="14">
        <f>(G61+H61)/2</f>
        <v>5.1785989562424728</v>
      </c>
      <c r="J61" s="20" t="s">
        <v>11</v>
      </c>
      <c r="K61" s="4"/>
      <c r="L61" s="26">
        <v>13</v>
      </c>
      <c r="M61" s="10">
        <f>(L61*9)/39+1</f>
        <v>4</v>
      </c>
      <c r="N61" s="28">
        <f>IF(L61&gt;0,((L61*9)/39+1)*0.7+E61*0.3,"")</f>
        <v>4.3319148936170206</v>
      </c>
      <c r="O61" s="10"/>
      <c r="P61" s="20" t="str">
        <f>IF(AND(L61&gt;0,N61&gt;=5,O61&gt;=5.5),"PASS","")</f>
        <v/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</row>
    <row r="62" spans="1:669" x14ac:dyDescent="0.25">
      <c r="A62" s="2">
        <v>8974</v>
      </c>
      <c r="B62" s="8">
        <v>7</v>
      </c>
      <c r="C62" s="7">
        <v>8.5</v>
      </c>
      <c r="D62" s="7">
        <v>7</v>
      </c>
      <c r="E62" s="10">
        <v>4.8936170212765955</v>
      </c>
      <c r="F62" s="10">
        <v>3.7169811320754715</v>
      </c>
      <c r="G62" s="17">
        <f>0.2*B62+0.4*C62+0.4*D62</f>
        <v>7.6000000000000014</v>
      </c>
      <c r="H62" s="10">
        <f>E62*0.3+F62*0.7</f>
        <v>4.0699718988358082</v>
      </c>
      <c r="I62" s="14">
        <f>(G62+H62)/2</f>
        <v>5.8349859494179048</v>
      </c>
      <c r="J62" s="20" t="s">
        <v>11</v>
      </c>
      <c r="K62" s="4"/>
      <c r="L62" s="26">
        <v>22</v>
      </c>
      <c r="M62" s="10">
        <f>(L62*9)/39+1</f>
        <v>6.0769230769230766</v>
      </c>
      <c r="N62" s="10">
        <f>IF(L62&gt;0,((L62*9)/39+1)*0.7+E62*0.3,"")</f>
        <v>5.7219312602291312</v>
      </c>
      <c r="O62" s="24">
        <f>IF(L62&gt;0,(G62+N62)/2,"")</f>
        <v>6.6609656301145659</v>
      </c>
      <c r="P62" s="20" t="str">
        <f>IF(AND(L62&gt;0,N62&gt;=5,O62&gt;=5.5),"PASS","")</f>
        <v>PASS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</row>
    <row r="63" spans="1:669" x14ac:dyDescent="0.25">
      <c r="A63" s="2">
        <v>8990</v>
      </c>
      <c r="B63" s="8">
        <v>8</v>
      </c>
      <c r="C63" s="7">
        <v>5</v>
      </c>
      <c r="D63" s="24">
        <v>7</v>
      </c>
      <c r="E63" s="10">
        <v>6.1702127659574471</v>
      </c>
      <c r="F63" s="10">
        <v>4.7358490566037741</v>
      </c>
      <c r="G63" s="17">
        <f>0.2*B63+0.4*C63+0.4*D63</f>
        <v>6.4</v>
      </c>
      <c r="H63" s="10">
        <f>E63*0.3+F63*0.7</f>
        <v>5.1661581694098757</v>
      </c>
      <c r="I63" s="14"/>
      <c r="J63" s="20" t="s">
        <v>12</v>
      </c>
      <c r="K63" s="4"/>
      <c r="L63" s="26"/>
      <c r="M63" s="10"/>
      <c r="N63" s="10" t="str">
        <f>IF(L63&gt;0,((L63*9)/39+1)*0.7+E63*0.3,"")</f>
        <v/>
      </c>
      <c r="O63" s="24">
        <v>5.8</v>
      </c>
      <c r="P63" s="20" t="s">
        <v>15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</row>
    <row r="64" spans="1:669" x14ac:dyDescent="0.25">
      <c r="A64" s="2">
        <v>8998</v>
      </c>
      <c r="B64" s="8">
        <v>10</v>
      </c>
      <c r="C64" s="7">
        <v>5.25</v>
      </c>
      <c r="D64" s="7">
        <v>5.5</v>
      </c>
      <c r="E64" s="10">
        <v>4.0425531914893611</v>
      </c>
      <c r="F64" s="10">
        <v>3.3773584905660377</v>
      </c>
      <c r="G64" s="17">
        <f>0.2*B64+0.4*C64+0.4*D64</f>
        <v>6.3</v>
      </c>
      <c r="H64" s="10">
        <f>E64*0.3+F64*0.7</f>
        <v>3.5769169008430346</v>
      </c>
      <c r="I64" s="14">
        <f>(G64+H64)/2</f>
        <v>4.9384584504215177</v>
      </c>
      <c r="J64" s="20" t="s">
        <v>11</v>
      </c>
      <c r="K64" s="4"/>
      <c r="L64" s="26">
        <v>10</v>
      </c>
      <c r="M64" s="10">
        <f>(L64*9)/39+1</f>
        <v>3.3076923076923075</v>
      </c>
      <c r="N64" s="27">
        <f>IF(L64&gt;0,((L64*9)/39+1)*0.7+E64*0.3,"")</f>
        <v>3.5281505728314233</v>
      </c>
      <c r="O64" s="33"/>
      <c r="P64" s="20" t="str">
        <f>IF(AND(L64&gt;0,N64&gt;=5,O64&gt;=5.5),"PASS","")</f>
        <v/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</row>
    <row r="65" spans="1:669" x14ac:dyDescent="0.25">
      <c r="A65" s="2">
        <v>9443</v>
      </c>
      <c r="B65" s="8">
        <v>6</v>
      </c>
      <c r="C65" s="7">
        <v>8.25</v>
      </c>
      <c r="D65" s="7">
        <v>4</v>
      </c>
      <c r="E65" s="10">
        <v>8.0851063829787222</v>
      </c>
      <c r="F65" s="10">
        <v>3.5471698113207548</v>
      </c>
      <c r="G65" s="17">
        <f>0.2*B65+0.4*C65+0.4*D65</f>
        <v>6.1</v>
      </c>
      <c r="H65" s="10">
        <f>E65*0.3+F65*0.7</f>
        <v>4.9085507828181445</v>
      </c>
      <c r="I65" s="14">
        <f>(G65+H65)/2</f>
        <v>5.5042753914090721</v>
      </c>
      <c r="J65" s="20" t="s">
        <v>11</v>
      </c>
      <c r="K65" s="4"/>
      <c r="L65" s="26">
        <v>22</v>
      </c>
      <c r="M65" s="10">
        <f>(L65*9)/39+1</f>
        <v>6.0769230769230766</v>
      </c>
      <c r="N65" s="10">
        <f>IF(L65&gt;0,((L65*9)/39+1)*0.7+E65*0.3,"")</f>
        <v>6.6793780687397692</v>
      </c>
      <c r="O65" s="24">
        <f>IF(L65&gt;0,(G65+N65)/2,"")</f>
        <v>6.3896890343698844</v>
      </c>
      <c r="P65" s="20" t="str">
        <f>IF(AND(L65&gt;0,N65&gt;=5,O65&gt;=5.5),"PASS","")</f>
        <v>PASS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</row>
    <row r="66" spans="1:669" x14ac:dyDescent="0.25">
      <c r="A66" s="2">
        <v>9451</v>
      </c>
      <c r="C66" s="7">
        <v>6.75</v>
      </c>
      <c r="D66" s="24">
        <v>7.5</v>
      </c>
      <c r="E66" s="10">
        <v>6.3829787234042552</v>
      </c>
      <c r="F66" s="22">
        <v>5.0754716981132075</v>
      </c>
      <c r="G66" s="25">
        <f>0.2*B66+0.4*C66+0.4*D66</f>
        <v>5.7</v>
      </c>
      <c r="H66" s="10">
        <f>E66*0.3+F66*0.7</f>
        <v>5.4677238057005209</v>
      </c>
      <c r="I66" s="23"/>
      <c r="J66" s="20" t="s">
        <v>10</v>
      </c>
      <c r="K66" s="4"/>
      <c r="L66" s="26"/>
      <c r="M66" s="10"/>
      <c r="N66" s="10" t="str">
        <f>IF(L66&gt;0,((L66*9)/39+1)*0.7+E66*0.3,"")</f>
        <v/>
      </c>
      <c r="O66" s="24">
        <v>5.6</v>
      </c>
      <c r="P66" s="20" t="s">
        <v>15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</row>
    <row r="67" spans="1:669" x14ac:dyDescent="0.25">
      <c r="A67" s="2">
        <v>9467</v>
      </c>
      <c r="B67" s="8">
        <v>9</v>
      </c>
      <c r="C67" s="7">
        <v>8.75</v>
      </c>
      <c r="E67" s="10">
        <v>2.978723404255319</v>
      </c>
      <c r="F67" s="10">
        <v>3.0377358490566038</v>
      </c>
      <c r="G67" s="17">
        <f>0.2*B67+0.4*C67+0.4*D67</f>
        <v>5.3</v>
      </c>
      <c r="H67" s="10">
        <f>E67*0.3+F67*0.7</f>
        <v>3.0200321156162184</v>
      </c>
      <c r="I67" s="14">
        <f>(G67+H67)/2</f>
        <v>4.1600160578081091</v>
      </c>
      <c r="J67" s="20" t="s">
        <v>11</v>
      </c>
      <c r="K67" s="4"/>
      <c r="L67" s="26">
        <v>10</v>
      </c>
      <c r="M67" s="10">
        <f>(L67*9)/39+1</f>
        <v>3.3076923076923075</v>
      </c>
      <c r="N67" s="27">
        <f>IF(L67&gt;0,((L67*9)/39+1)*0.7+E67*0.3,"")</f>
        <v>3.2090016366612106</v>
      </c>
      <c r="O67" s="33"/>
      <c r="P67" s="20" t="str">
        <f>IF(AND(L67&gt;0,N67&gt;=5,O67&gt;=5.5),"PASS","")</f>
        <v/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</row>
    <row r="68" spans="1:669" x14ac:dyDescent="0.25">
      <c r="A68" s="2">
        <v>9483</v>
      </c>
      <c r="B68" s="8">
        <v>6</v>
      </c>
      <c r="C68" s="7">
        <v>6.5</v>
      </c>
      <c r="D68" s="7">
        <v>7.2</v>
      </c>
      <c r="E68" s="10">
        <v>1.0638297872340425</v>
      </c>
      <c r="F68" s="10">
        <v>5.2452830188679247</v>
      </c>
      <c r="G68" s="17">
        <f>0.2*B68+0.4*C68+0.4*D68</f>
        <v>6.6800000000000006</v>
      </c>
      <c r="H68" s="10">
        <f>E68*0.3+F68*0.7</f>
        <v>3.9908470493777597</v>
      </c>
      <c r="I68" s="14">
        <f>(G68+H68)/2</f>
        <v>5.3354235246888804</v>
      </c>
      <c r="J68" s="20" t="s">
        <v>11</v>
      </c>
      <c r="K68" s="4"/>
      <c r="L68" s="26">
        <v>19</v>
      </c>
      <c r="M68" s="10">
        <f>(L68*9)/39+1</f>
        <v>5.384615384615385</v>
      </c>
      <c r="N68" s="27">
        <f>IF(L68&gt;0,((L68*9)/39+1)*0.7+E68*0.3,"")</f>
        <v>4.0883797054009818</v>
      </c>
      <c r="O68" s="10"/>
      <c r="P68" s="20" t="str">
        <f>IF(AND(L68&gt;0,N68&gt;=5,O68&gt;=5.5),"PASS","")</f>
        <v/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</row>
    <row r="69" spans="1:669" x14ac:dyDescent="0.25">
      <c r="A69" s="2">
        <v>9499</v>
      </c>
      <c r="B69" s="8">
        <v>9</v>
      </c>
      <c r="C69" s="7">
        <v>5</v>
      </c>
      <c r="D69" s="7">
        <v>6.5</v>
      </c>
      <c r="E69" s="10">
        <v>4.4680851063829783</v>
      </c>
      <c r="F69" s="10">
        <v>3.7169811320754715</v>
      </c>
      <c r="G69" s="17">
        <f>0.2*B69+0.4*C69+0.4*D69</f>
        <v>6.4</v>
      </c>
      <c r="H69" s="10">
        <f>E69*0.3+F69*0.7</f>
        <v>3.9423123243677232</v>
      </c>
      <c r="I69" s="14">
        <f>(G69+H69)/2</f>
        <v>5.1711561621838618</v>
      </c>
      <c r="J69" s="20" t="s">
        <v>11</v>
      </c>
      <c r="K69" s="4"/>
      <c r="L69" s="26">
        <v>25</v>
      </c>
      <c r="M69" s="10">
        <f>(L69*9)/39+1</f>
        <v>6.7692307692307692</v>
      </c>
      <c r="N69" s="10">
        <f>IF(L69&gt;0,((L69*9)/39+1)*0.7+E69*0.3,"")</f>
        <v>6.0788870703764317</v>
      </c>
      <c r="O69" s="24">
        <f>IF(L69&gt;0,(G69+N69)/2,"")</f>
        <v>6.239443535188216</v>
      </c>
      <c r="P69" s="20" t="str">
        <f>IF(AND(L69&gt;0,N69&gt;=5,O69&gt;=5.5),"PASS","")</f>
        <v>PASS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</row>
    <row r="70" spans="1:669" x14ac:dyDescent="0.25">
      <c r="A70" s="2">
        <v>9507</v>
      </c>
      <c r="B70" s="8">
        <v>9</v>
      </c>
      <c r="C70" s="7">
        <v>7.25</v>
      </c>
      <c r="D70" s="7">
        <v>7.2</v>
      </c>
      <c r="E70" s="10">
        <v>7.2340425531914896</v>
      </c>
      <c r="F70" s="10">
        <v>3.3773584905660377</v>
      </c>
      <c r="G70" s="17">
        <f>0.2*B70+0.4*C70+0.4*D70</f>
        <v>7.58</v>
      </c>
      <c r="H70" s="10">
        <f>E70*0.3+F70*0.7</f>
        <v>4.5343637093536726</v>
      </c>
      <c r="I70" s="14">
        <f>(G70+H70)/2</f>
        <v>6.0571818546768359</v>
      </c>
      <c r="J70" s="20" t="s">
        <v>11</v>
      </c>
      <c r="K70" s="4"/>
      <c r="L70" s="26">
        <v>23</v>
      </c>
      <c r="M70" s="10">
        <f>(L70*9)/39+1</f>
        <v>6.3076923076923075</v>
      </c>
      <c r="N70" s="10">
        <f>IF(L70&gt;0,((L70*9)/39+1)*0.7+E70*0.3,"")</f>
        <v>6.5855973813420619</v>
      </c>
      <c r="O70" s="24">
        <f>IF(L70&gt;0,(G70+N70)/2,"")</f>
        <v>7.082798690671031</v>
      </c>
      <c r="P70" s="20" t="str">
        <f>IF(AND(L70&gt;0,N70&gt;=5,O70&gt;=5.5),"PASS","")</f>
        <v>PASS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</row>
    <row r="71" spans="1:669" x14ac:dyDescent="0.25">
      <c r="A71" s="2">
        <v>9515</v>
      </c>
      <c r="B71" s="8">
        <v>6</v>
      </c>
      <c r="C71" s="7">
        <v>5.5</v>
      </c>
      <c r="D71" s="7">
        <v>5</v>
      </c>
      <c r="E71" s="10">
        <v>4.2553191489361701</v>
      </c>
      <c r="F71" s="10"/>
      <c r="G71" s="17">
        <f>0.2*B71+0.4*C71+0.4*D71</f>
        <v>5.4</v>
      </c>
      <c r="H71" s="10">
        <f>E71*0.3+F71*0.7</f>
        <v>1.2765957446808509</v>
      </c>
      <c r="I71" s="14"/>
      <c r="J71" s="20" t="s">
        <v>11</v>
      </c>
      <c r="K71" s="4"/>
      <c r="L71" s="26"/>
      <c r="M71" s="10"/>
      <c r="N71" s="10" t="str">
        <f>IF(L71&gt;0,((L71*9)/39+1)*0.7+E71*0.3,"")</f>
        <v/>
      </c>
      <c r="O71" s="10" t="str">
        <f>IF(L71&gt;0,(G71+N71)/2,"")</f>
        <v/>
      </c>
      <c r="P71" s="20" t="str">
        <f>IF(AND(L71&gt;0,N71&gt;=5,O71&gt;=5.5),"PASS","")</f>
        <v/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</row>
    <row r="72" spans="1:669" x14ac:dyDescent="0.25">
      <c r="A72" s="2">
        <v>9531</v>
      </c>
      <c r="B72" s="8">
        <v>8</v>
      </c>
      <c r="C72" s="7">
        <v>6</v>
      </c>
      <c r="D72" s="7">
        <v>5</v>
      </c>
      <c r="E72" s="10">
        <v>5.3191489361702127</v>
      </c>
      <c r="F72" s="10">
        <v>2.5283018867924527</v>
      </c>
      <c r="G72" s="17">
        <f>0.2*B72+0.4*C72+0.4*D72</f>
        <v>6</v>
      </c>
      <c r="H72" s="10">
        <f>E72*0.3+F72*0.7</f>
        <v>3.3655560016057806</v>
      </c>
      <c r="I72" s="14">
        <f>(G72+H72)/2</f>
        <v>4.6827780008028901</v>
      </c>
      <c r="J72" s="20" t="s">
        <v>11</v>
      </c>
      <c r="K72" s="4"/>
      <c r="L72" s="26">
        <v>14</v>
      </c>
      <c r="M72" s="10">
        <f>(L72*9)/39+1</f>
        <v>4.2307692307692308</v>
      </c>
      <c r="N72" s="27">
        <f>IF(L72&gt;0,((L72*9)/39+1)*0.7+E72*0.3,"")</f>
        <v>4.557283142389525</v>
      </c>
      <c r="O72" s="33"/>
      <c r="P72" s="20" t="str">
        <f>IF(AND(L72&gt;0,N72&gt;=5,O72&gt;=5.5),"PASS","")</f>
        <v/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</row>
    <row r="73" spans="1:669" x14ac:dyDescent="0.25">
      <c r="A73" s="2">
        <v>9555</v>
      </c>
      <c r="B73" s="8">
        <v>8</v>
      </c>
      <c r="C73" s="7">
        <v>6.5</v>
      </c>
      <c r="D73" s="7">
        <v>5.2</v>
      </c>
      <c r="E73" s="10">
        <v>4.8936170212765955</v>
      </c>
      <c r="F73" s="10">
        <v>3.3773584905660377</v>
      </c>
      <c r="G73" s="17">
        <f>0.2*B73+0.4*C73+0.4*D73</f>
        <v>6.28</v>
      </c>
      <c r="H73" s="10">
        <f>E73*0.3+F73*0.7</f>
        <v>3.8322360497792047</v>
      </c>
      <c r="I73" s="14">
        <f>(G73+H73)/2</f>
        <v>5.0561180248896029</v>
      </c>
      <c r="J73" s="20" t="s">
        <v>11</v>
      </c>
      <c r="K73" s="4"/>
      <c r="L73" s="26"/>
      <c r="M73" s="10"/>
      <c r="N73" s="10" t="str">
        <f>IF(L73&gt;0,((L73*9)/39+1)*0.7+E73*0.3,"")</f>
        <v/>
      </c>
      <c r="O73" s="10" t="str">
        <f>IF(L73&gt;0,(G73+N73)/2,"")</f>
        <v/>
      </c>
      <c r="P73" s="20" t="str">
        <f>IF(AND(L73&gt;0,N73&gt;=5,O73&gt;=5.5),"PASS","")</f>
        <v/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</row>
    <row r="74" spans="1:669" x14ac:dyDescent="0.25">
      <c r="A74" s="2">
        <v>9563</v>
      </c>
      <c r="B74" s="8">
        <v>8</v>
      </c>
      <c r="C74" s="7">
        <v>10</v>
      </c>
      <c r="D74" s="7">
        <v>6</v>
      </c>
      <c r="E74" s="10">
        <v>7.0212765957446805</v>
      </c>
      <c r="F74" s="10">
        <v>3.8867924528301887</v>
      </c>
      <c r="G74" s="17">
        <f>0.2*B74+0.4*C74+0.4*D74</f>
        <v>8</v>
      </c>
      <c r="H74" s="10">
        <f>E74*0.3+F74*0.7</f>
        <v>4.8271376957045362</v>
      </c>
      <c r="I74" s="14">
        <f>(G74+H74)/2</f>
        <v>6.4135688478522681</v>
      </c>
      <c r="J74" s="20" t="s">
        <v>11</v>
      </c>
      <c r="K74" s="4"/>
      <c r="L74" s="26">
        <v>21</v>
      </c>
      <c r="M74" s="10">
        <f>(L74*9)/39+1</f>
        <v>5.8461538461538458</v>
      </c>
      <c r="N74" s="10">
        <f>IF(L74&gt;0,((L74*9)/39+1)*0.7+E74*0.3,"")</f>
        <v>6.1986906710310965</v>
      </c>
      <c r="O74" s="24">
        <f>IF(L74&gt;0,(G74+N74)/2,"")</f>
        <v>7.0993453355155482</v>
      </c>
      <c r="P74" s="20" t="str">
        <f>IF(AND(L74&gt;0,N74&gt;=5,O74&gt;=5.5),"PASS","")</f>
        <v>PASS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</row>
    <row r="75" spans="1:669" x14ac:dyDescent="0.25">
      <c r="C75" s="9"/>
      <c r="D75" s="9"/>
      <c r="E75" s="11"/>
      <c r="H75" s="21"/>
      <c r="I75" s="19"/>
    </row>
    <row r="76" spans="1:669" x14ac:dyDescent="0.25">
      <c r="C76" s="9"/>
      <c r="D76" s="9"/>
      <c r="E76" s="11"/>
      <c r="H76" s="21"/>
      <c r="I76" s="19"/>
    </row>
    <row r="77" spans="1:669" x14ac:dyDescent="0.25">
      <c r="C77" s="9"/>
      <c r="D77" s="9"/>
      <c r="E77" s="12"/>
      <c r="H77" s="21"/>
      <c r="I77" s="19"/>
    </row>
    <row r="78" spans="1:669" x14ac:dyDescent="0.25">
      <c r="C78" s="9"/>
      <c r="D78" s="9"/>
      <c r="E78" s="11"/>
    </row>
    <row r="79" spans="1:669" x14ac:dyDescent="0.25">
      <c r="C79" s="9"/>
      <c r="D79" s="9"/>
      <c r="E79" s="11"/>
    </row>
    <row r="80" spans="1:669" x14ac:dyDescent="0.25">
      <c r="C80" s="9"/>
      <c r="D80" s="9"/>
      <c r="E80" s="11"/>
    </row>
  </sheetData>
  <sortState xmlns:xlrd2="http://schemas.microsoft.com/office/spreadsheetml/2017/richdata2" ref="A2:P74">
    <sortCondition ref="A2:A74"/>
  </sortState>
  <conditionalFormatting sqref="G68:H72 G54:H66 G53 G36:H52 G35 G34:H34 G30:H32 G25:H28 G13:H23 G2:H11">
    <cfRule type="cellIs" dxfId="5" priority="8" operator="lessThan">
      <formula>5</formula>
    </cfRule>
  </conditionalFormatting>
  <conditionalFormatting sqref="I68:I69 I54:I66 I44:I52 I42 I37:I40 I34 I30:I32 I25:I28 I22:I23 I13:I20 I5:I11 I71:I72 I2:I3">
    <cfRule type="cellIs" dxfId="4" priority="7" operator="lessThan">
      <formula>5.5</formula>
    </cfRule>
  </conditionalFormatting>
  <conditionalFormatting sqref="J1:J5 P2:P10 J7:J1048576">
    <cfRule type="cellIs" dxfId="3" priority="6" operator="equal">
      <formula>"PASS"</formula>
    </cfRule>
  </conditionalFormatting>
  <conditionalFormatting sqref="P12:P74">
    <cfRule type="cellIs" dxfId="2" priority="4" operator="equal">
      <formula>"PASS"</formula>
    </cfRule>
  </conditionalFormatting>
  <conditionalFormatting sqref="P11">
    <cfRule type="cellIs" dxfId="1" priority="2" operator="equal">
      <formula>"PASS"</formula>
    </cfRule>
  </conditionalFormatting>
  <conditionalFormatting sqref="O11">
    <cfRule type="cellIs" dxfId="0" priority="1" operator="lessThan">
      <formula>5.5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2019-07-15T09:51:14Z</dcterms:modified>
</cp:coreProperties>
</file>